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生活支援グループ★\jm3137\：☆☆授業料免除試算表作成☆☆\R8～\"/>
    </mc:Choice>
  </mc:AlternateContent>
  <xr:revisionPtr revIDLastSave="0" documentId="8_{9ACAB905-7927-4582-9F44-CB506DD8CD16}" xr6:coauthVersionLast="47" xr6:coauthVersionMax="47" xr10:uidLastSave="{00000000-0000-0000-0000-000000000000}"/>
  <bookViews>
    <workbookView xWindow="-120" yWindow="-120" windowWidth="29040" windowHeight="15720" xr2:uid="{00000000-000D-0000-FFFF-FFFF00000000}"/>
  </bookViews>
  <sheets>
    <sheet name="授業料免除適格判定表" sheetId="1" r:id="rId1"/>
    <sheet name="家計基準額表" sheetId="3" r:id="rId2"/>
    <sheet name="基準" sheetId="2" state="hidden" r:id="rId3"/>
  </sheets>
  <definedNames>
    <definedName name="_xlnm._FilterDatabase" localSheetId="0" hidden="1">授業料免除適格判定表!#REF!</definedName>
    <definedName name="Q_C1は学籍にA5ABとB2をくっつけた" localSheetId="2">#REF!</definedName>
    <definedName name="Q_C1は学籍にA5ABとB2をくっつけた">#REF!</definedName>
    <definedName name="Y1エクセル書き出しW1個人データ平均付" localSheetId="2">#REF!</definedName>
    <definedName name="Y1エクセル書き出しW1個人データ平均付">#REF!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0" i="3" l="1"/>
  <c r="B11" i="3" s="1"/>
  <c r="B12" i="3" s="1"/>
  <c r="B13" i="3" s="1"/>
  <c r="B14" i="3" s="1"/>
  <c r="B15" i="3" s="1"/>
  <c r="B16" i="3" s="1"/>
  <c r="B9" i="3"/>
  <c r="F10" i="1"/>
  <c r="K66" i="1" l="1"/>
  <c r="K20" i="1" l="1"/>
  <c r="F9" i="1" l="1"/>
  <c r="K9" i="1" s="1"/>
  <c r="K52" i="1" l="1"/>
  <c r="K46" i="1" l="1"/>
  <c r="K45" i="1"/>
  <c r="K44" i="1"/>
  <c r="K43" i="1"/>
  <c r="K42" i="1"/>
  <c r="K41" i="1"/>
  <c r="K40" i="1"/>
  <c r="K39" i="1"/>
  <c r="K38" i="1"/>
  <c r="K37" i="1"/>
  <c r="K36" i="1"/>
  <c r="K35" i="1"/>
  <c r="K54" i="1"/>
  <c r="K56" i="1"/>
  <c r="K58" i="1"/>
  <c r="K60" i="1"/>
  <c r="K48" i="1" l="1"/>
  <c r="K32" i="1"/>
  <c r="K31" i="1"/>
  <c r="K30" i="1"/>
  <c r="K29" i="1"/>
  <c r="K28" i="1"/>
  <c r="K27" i="1"/>
  <c r="K26" i="1"/>
  <c r="K25" i="1"/>
  <c r="K24" i="1"/>
  <c r="K23" i="1"/>
  <c r="K33" i="1" l="1"/>
  <c r="K50" i="1"/>
  <c r="K62" i="1" s="1"/>
  <c r="K16" i="1" l="1"/>
  <c r="F14" i="1" l="1"/>
  <c r="K14" i="1" s="1"/>
  <c r="F12" i="1"/>
  <c r="F11" i="1"/>
  <c r="K11" i="1" s="1"/>
  <c r="K10" i="1"/>
  <c r="K12" i="1" l="1"/>
  <c r="K13" i="1" s="1"/>
  <c r="K18" i="1" s="1"/>
  <c r="K64" i="1" l="1"/>
  <c r="K68" i="1" s="1"/>
  <c r="I70" i="1" s="1"/>
</calcChain>
</file>

<file path=xl/sharedStrings.xml><?xml version="1.0" encoding="utf-8"?>
<sst xmlns="http://schemas.openxmlformats.org/spreadsheetml/2006/main" count="153" uniqueCount="77">
  <si>
    <t>本人</t>
    <rPh sb="0" eb="2">
      <t>ホンニン</t>
    </rPh>
    <phoneticPr fontId="1"/>
  </si>
  <si>
    <t>千円</t>
    <rPh sb="0" eb="2">
      <t>センエン</t>
    </rPh>
    <phoneticPr fontId="1"/>
  </si>
  <si>
    <t>父</t>
    <rPh sb="0" eb="1">
      <t>チチ</t>
    </rPh>
    <phoneticPr fontId="1"/>
  </si>
  <si>
    <t>母</t>
    <rPh sb="0" eb="1">
      <t>ハハ</t>
    </rPh>
    <phoneticPr fontId="1"/>
  </si>
  <si>
    <t>その他1</t>
    <rPh sb="2" eb="3">
      <t>タ</t>
    </rPh>
    <phoneticPr fontId="1"/>
  </si>
  <si>
    <t>配偶者</t>
    <rPh sb="0" eb="3">
      <t>ハイグウシャ</t>
    </rPh>
    <phoneticPr fontId="1"/>
  </si>
  <si>
    <t>給与計算所得</t>
    <rPh sb="0" eb="2">
      <t>キュウヨ</t>
    </rPh>
    <rPh sb="2" eb="4">
      <t>ケイサン</t>
    </rPh>
    <rPh sb="4" eb="6">
      <t>ショトク</t>
    </rPh>
    <phoneticPr fontId="1"/>
  </si>
  <si>
    <t>個人所得計（父母以外の者について38万円を控除）</t>
    <rPh sb="0" eb="2">
      <t>コジン</t>
    </rPh>
    <rPh sb="2" eb="4">
      <t>ショトク</t>
    </rPh>
    <rPh sb="4" eb="5">
      <t>ケイ</t>
    </rPh>
    <phoneticPr fontId="1"/>
  </si>
  <si>
    <t>1所得</t>
    <rPh sb="1" eb="3">
      <t>ショトク</t>
    </rPh>
    <phoneticPr fontId="1"/>
  </si>
  <si>
    <t>所得計</t>
    <rPh sb="0" eb="2">
      <t>ショトク</t>
    </rPh>
    <rPh sb="2" eb="3">
      <t>ケイ</t>
    </rPh>
    <phoneticPr fontId="1"/>
  </si>
  <si>
    <t>千円</t>
    <rPh sb="0" eb="2">
      <t>センエン</t>
    </rPh>
    <phoneticPr fontId="1"/>
  </si>
  <si>
    <t>小学校</t>
    <rPh sb="0" eb="3">
      <t>ショウガッコウ</t>
    </rPh>
    <phoneticPr fontId="1"/>
  </si>
  <si>
    <t>中学校</t>
    <rPh sb="0" eb="3">
      <t>チュウガッコウ</t>
    </rPh>
    <phoneticPr fontId="1"/>
  </si>
  <si>
    <t>人</t>
    <rPh sb="0" eb="1">
      <t>ヒト</t>
    </rPh>
    <phoneticPr fontId="1"/>
  </si>
  <si>
    <t>人</t>
    <rPh sb="0" eb="1">
      <t>ヒト</t>
    </rPh>
    <phoneticPr fontId="1"/>
  </si>
  <si>
    <t>自宅通学</t>
    <rPh sb="0" eb="2">
      <t>ジタク</t>
    </rPh>
    <rPh sb="2" eb="4">
      <t>ツウガク</t>
    </rPh>
    <phoneticPr fontId="1"/>
  </si>
  <si>
    <t>自宅外通学</t>
    <rPh sb="0" eb="2">
      <t>ジタク</t>
    </rPh>
    <rPh sb="2" eb="3">
      <t>ガイ</t>
    </rPh>
    <rPh sb="3" eb="5">
      <t>ツウガク</t>
    </rPh>
    <phoneticPr fontId="1"/>
  </si>
  <si>
    <t>自宅外通学</t>
    <rPh sb="0" eb="3">
      <t>ジタクガイ</t>
    </rPh>
    <rPh sb="3" eb="5">
      <t>ツウガク</t>
    </rPh>
    <phoneticPr fontId="1"/>
  </si>
  <si>
    <t>高等専門学校
（国・公立）</t>
    <rPh sb="0" eb="2">
      <t>コウトウ</t>
    </rPh>
    <rPh sb="2" eb="4">
      <t>センモン</t>
    </rPh>
    <rPh sb="4" eb="6">
      <t>ガッコウ</t>
    </rPh>
    <rPh sb="8" eb="9">
      <t>クニ</t>
    </rPh>
    <rPh sb="10" eb="12">
      <t>コウリツ</t>
    </rPh>
    <phoneticPr fontId="1"/>
  </si>
  <si>
    <t>就学者控除1</t>
    <rPh sb="0" eb="3">
      <t>シュウガクシャ</t>
    </rPh>
    <rPh sb="3" eb="5">
      <t>コウジョ</t>
    </rPh>
    <phoneticPr fontId="1"/>
  </si>
  <si>
    <t>大学・短大
（国・公立）</t>
    <rPh sb="0" eb="2">
      <t>ダイガク</t>
    </rPh>
    <rPh sb="3" eb="5">
      <t>タンダイ</t>
    </rPh>
    <rPh sb="7" eb="8">
      <t>クニ</t>
    </rPh>
    <rPh sb="9" eb="11">
      <t>コウリツ</t>
    </rPh>
    <phoneticPr fontId="1"/>
  </si>
  <si>
    <t>就学者控除2</t>
    <rPh sb="0" eb="3">
      <t>シュウガクシャ</t>
    </rPh>
    <rPh sb="3" eb="5">
      <t>コウジョ</t>
    </rPh>
    <phoneticPr fontId="1"/>
  </si>
  <si>
    <t>就学者控除　合計</t>
    <rPh sb="0" eb="3">
      <t>シュウガクシャ</t>
    </rPh>
    <rPh sb="3" eb="5">
      <t>コウジョ</t>
    </rPh>
    <rPh sb="6" eb="8">
      <t>ゴウケイ</t>
    </rPh>
    <phoneticPr fontId="1"/>
  </si>
  <si>
    <t>該当なし</t>
  </si>
  <si>
    <t>特別控除　合計</t>
    <rPh sb="0" eb="2">
      <t>トクベツ</t>
    </rPh>
    <rPh sb="2" eb="4">
      <t>コウジョ</t>
    </rPh>
    <rPh sb="5" eb="7">
      <t>ゴウケイ</t>
    </rPh>
    <phoneticPr fontId="1"/>
  </si>
  <si>
    <t>大学院修士・博士（前期）半免</t>
    <rPh sb="0" eb="3">
      <t>ダイガクイン</t>
    </rPh>
    <rPh sb="3" eb="5">
      <t>シュウシ</t>
    </rPh>
    <rPh sb="6" eb="8">
      <t>ハクシ</t>
    </rPh>
    <rPh sb="9" eb="11">
      <t>ゼンキ</t>
    </rPh>
    <rPh sb="12" eb="13">
      <t>ハン</t>
    </rPh>
    <rPh sb="13" eb="14">
      <t>メン</t>
    </rPh>
    <phoneticPr fontId="10"/>
  </si>
  <si>
    <t>人</t>
    <rPh sb="0" eb="1">
      <t>ヒト</t>
    </rPh>
    <phoneticPr fontId="1"/>
  </si>
  <si>
    <t>認定所得</t>
    <rPh sb="0" eb="2">
      <t>ニンテイ</t>
    </rPh>
    <rPh sb="2" eb="4">
      <t>ショトク</t>
    </rPh>
    <phoneticPr fontId="1"/>
  </si>
  <si>
    <t>基準</t>
    <rPh sb="0" eb="2">
      <t>キジュン</t>
    </rPh>
    <phoneticPr fontId="1"/>
  </si>
  <si>
    <t>基準と認定所得との差</t>
    <rPh sb="0" eb="2">
      <t>キジュン</t>
    </rPh>
    <rPh sb="3" eb="5">
      <t>ニンテイ</t>
    </rPh>
    <rPh sb="5" eb="7">
      <t>ショトク</t>
    </rPh>
    <rPh sb="9" eb="10">
      <t>サ</t>
    </rPh>
    <phoneticPr fontId="1"/>
  </si>
  <si>
    <t>①世帯人数</t>
    <rPh sb="1" eb="3">
      <t>セタイ</t>
    </rPh>
    <rPh sb="3" eb="5">
      <t>ニンズウ</t>
    </rPh>
    <phoneticPr fontId="1"/>
  </si>
  <si>
    <t>②収入・所得金額</t>
    <rPh sb="1" eb="3">
      <t>シュウニュウ</t>
    </rPh>
    <rPh sb="4" eb="6">
      <t>ショトク</t>
    </rPh>
    <rPh sb="6" eb="8">
      <t>キンガク</t>
    </rPh>
    <phoneticPr fontId="1"/>
  </si>
  <si>
    <t>③前年度の給付奨学金</t>
    <rPh sb="1" eb="4">
      <t>ゼンネンド</t>
    </rPh>
    <rPh sb="5" eb="7">
      <t>キュウフ</t>
    </rPh>
    <rPh sb="7" eb="10">
      <t>ショウガクキン</t>
    </rPh>
    <phoneticPr fontId="1"/>
  </si>
  <si>
    <t>④本人の通学形態</t>
    <rPh sb="1" eb="3">
      <t>ホンニン</t>
    </rPh>
    <rPh sb="4" eb="6">
      <t>ツウガク</t>
    </rPh>
    <rPh sb="6" eb="8">
      <t>ケイタイ</t>
    </rPh>
    <phoneticPr fontId="1"/>
  </si>
  <si>
    <t>⑥母子・父子家庭</t>
    <rPh sb="1" eb="3">
      <t>ボシ</t>
    </rPh>
    <rPh sb="4" eb="6">
      <t>フシ</t>
    </rPh>
    <rPh sb="6" eb="8">
      <t>カテイ</t>
    </rPh>
    <phoneticPr fontId="1"/>
  </si>
  <si>
    <t>⑦障害者のいる世帯</t>
    <rPh sb="1" eb="2">
      <t>ショウ</t>
    </rPh>
    <rPh sb="2" eb="3">
      <t>ガイ</t>
    </rPh>
    <rPh sb="3" eb="4">
      <t>シャ</t>
    </rPh>
    <rPh sb="7" eb="9">
      <t>セタイ</t>
    </rPh>
    <phoneticPr fontId="1"/>
  </si>
  <si>
    <t>⑧家計支持者が別居している世帯</t>
    <rPh sb="1" eb="3">
      <t>カケイ</t>
    </rPh>
    <rPh sb="3" eb="6">
      <t>シジシャ</t>
    </rPh>
    <rPh sb="7" eb="9">
      <t>ベッキョ</t>
    </rPh>
    <rPh sb="13" eb="15">
      <t>セタイ</t>
    </rPh>
    <phoneticPr fontId="1"/>
  </si>
  <si>
    <t>⑨長期療養者のいる世帯</t>
    <rPh sb="1" eb="3">
      <t>チョウキ</t>
    </rPh>
    <rPh sb="3" eb="5">
      <t>リョウヨウ</t>
    </rPh>
    <rPh sb="5" eb="6">
      <t>シャ</t>
    </rPh>
    <rPh sb="9" eb="11">
      <t>セタイ</t>
    </rPh>
    <phoneticPr fontId="1"/>
  </si>
  <si>
    <t>⑩災害等により収入減・支出増となった世帯</t>
    <rPh sb="1" eb="3">
      <t>サイガイ</t>
    </rPh>
    <rPh sb="3" eb="4">
      <t>トウ</t>
    </rPh>
    <rPh sb="7" eb="9">
      <t>シュウニュウ</t>
    </rPh>
    <rPh sb="9" eb="10">
      <t>ゲン</t>
    </rPh>
    <rPh sb="11" eb="13">
      <t>シシュツ</t>
    </rPh>
    <rPh sb="13" eb="14">
      <t>ゾウ</t>
    </rPh>
    <rPh sb="18" eb="20">
      <t>セタイ</t>
    </rPh>
    <phoneticPr fontId="1"/>
  </si>
  <si>
    <t>※該当の有無をプルダウンから選択してください。</t>
    <rPh sb="1" eb="3">
      <t>ガイトウ</t>
    </rPh>
    <rPh sb="4" eb="6">
      <t>ウム</t>
    </rPh>
    <rPh sb="14" eb="16">
      <t>センタク</t>
    </rPh>
    <phoneticPr fontId="1"/>
  </si>
  <si>
    <t>※該当する場合は人数を入力</t>
    <rPh sb="1" eb="3">
      <t>ガイトウ</t>
    </rPh>
    <rPh sb="5" eb="7">
      <t>バアイ</t>
    </rPh>
    <rPh sb="8" eb="10">
      <t>ニンズウ</t>
    </rPh>
    <rPh sb="11" eb="13">
      <t>ニュウリョク</t>
    </rPh>
    <phoneticPr fontId="1"/>
  </si>
  <si>
    <t>高等専門学校
（私立）</t>
    <rPh sb="0" eb="2">
      <t>コウトウ</t>
    </rPh>
    <rPh sb="2" eb="4">
      <t>センモン</t>
    </rPh>
    <rPh sb="4" eb="6">
      <t>ガッコウ</t>
    </rPh>
    <rPh sb="8" eb="10">
      <t>シリツ</t>
    </rPh>
    <phoneticPr fontId="1"/>
  </si>
  <si>
    <t>大学
（私立）</t>
    <rPh sb="0" eb="2">
      <t>ダイガク</t>
    </rPh>
    <rPh sb="4" eb="6">
      <t>シリツ</t>
    </rPh>
    <phoneticPr fontId="1"/>
  </si>
  <si>
    <t>＝</t>
    <phoneticPr fontId="1"/>
  </si>
  <si>
    <t>人数を入力</t>
    <rPh sb="0" eb="2">
      <t>ニンズウ</t>
    </rPh>
    <rPh sb="3" eb="5">
      <t>ニュウリョク</t>
    </rPh>
    <phoneticPr fontId="1"/>
  </si>
  <si>
    <t>金額を入力</t>
    <rPh sb="0" eb="2">
      <t>キンガク</t>
    </rPh>
    <rPh sb="3" eb="5">
      <t>ニュウリョク</t>
    </rPh>
    <phoneticPr fontId="1"/>
  </si>
  <si>
    <t>リストから選択</t>
    <rPh sb="5" eb="7">
      <t>センタク</t>
    </rPh>
    <phoneticPr fontId="1"/>
  </si>
  <si>
    <t>就学者控除1</t>
    <rPh sb="0" eb="3">
      <t>シュウガクシャ</t>
    </rPh>
    <rPh sb="3" eb="5">
      <t>コウジョ</t>
    </rPh>
    <phoneticPr fontId="1"/>
  </si>
  <si>
    <t>就学者控除2</t>
    <rPh sb="0" eb="3">
      <t>シュウガクシャ</t>
    </rPh>
    <rPh sb="3" eb="5">
      <t>コウジョ</t>
    </rPh>
    <phoneticPr fontId="1"/>
  </si>
  <si>
    <t>その他特別控除</t>
    <rPh sb="2" eb="3">
      <t>タ</t>
    </rPh>
    <rPh sb="3" eb="5">
      <t>トクベツ</t>
    </rPh>
    <rPh sb="5" eb="7">
      <t>コウジョ</t>
    </rPh>
    <phoneticPr fontId="1"/>
  </si>
  <si>
    <t>世帯収入・所得</t>
    <rPh sb="0" eb="2">
      <t>セタイ</t>
    </rPh>
    <rPh sb="2" eb="4">
      <t>シュウニュウ</t>
    </rPh>
    <rPh sb="5" eb="7">
      <t>ショトク</t>
    </rPh>
    <phoneticPr fontId="1"/>
  </si>
  <si>
    <t>高校
（国・公立）</t>
    <rPh sb="0" eb="2">
      <t>コウコウ</t>
    </rPh>
    <rPh sb="4" eb="5">
      <t>クニ</t>
    </rPh>
    <rPh sb="6" eb="8">
      <t>コウリツ</t>
    </rPh>
    <phoneticPr fontId="1"/>
  </si>
  <si>
    <t>高校
（私立）</t>
    <rPh sb="0" eb="2">
      <t>コウコウ</t>
    </rPh>
    <rPh sb="4" eb="6">
      <t>シリツ</t>
    </rPh>
    <phoneticPr fontId="1"/>
  </si>
  <si>
    <t>専修学校
高等課程
（私立）</t>
    <rPh sb="0" eb="2">
      <t>センシュウ</t>
    </rPh>
    <rPh sb="2" eb="4">
      <t>ガッコウ</t>
    </rPh>
    <rPh sb="5" eb="7">
      <t>コウトウ</t>
    </rPh>
    <rPh sb="7" eb="9">
      <t>カテイ</t>
    </rPh>
    <rPh sb="11" eb="13">
      <t>シリツ</t>
    </rPh>
    <phoneticPr fontId="1"/>
  </si>
  <si>
    <t>専修学校
専門課程
（私立）</t>
    <rPh sb="0" eb="2">
      <t>センシュウ</t>
    </rPh>
    <rPh sb="2" eb="4">
      <t>ガッコウ</t>
    </rPh>
    <rPh sb="5" eb="7">
      <t>センモン</t>
    </rPh>
    <rPh sb="7" eb="9">
      <t>カテイ</t>
    </rPh>
    <rPh sb="11" eb="13">
      <t>シリツ</t>
    </rPh>
    <phoneticPr fontId="1"/>
  </si>
  <si>
    <t>※今年度も引き続き受給するものを入力してください。</t>
    <rPh sb="1" eb="4">
      <t>コンネンド</t>
    </rPh>
    <rPh sb="5" eb="6">
      <t>ヒ</t>
    </rPh>
    <rPh sb="7" eb="8">
      <t>ツヅ</t>
    </rPh>
    <rPh sb="9" eb="11">
      <t>ジュキュウ</t>
    </rPh>
    <rPh sb="16" eb="18">
      <t>ニュウリョク</t>
    </rPh>
    <phoneticPr fontId="1"/>
  </si>
  <si>
    <t>⑤本人以外の就学者数</t>
    <rPh sb="1" eb="3">
      <t>ホンニン</t>
    </rPh>
    <rPh sb="3" eb="5">
      <t>イガイ</t>
    </rPh>
    <rPh sb="6" eb="9">
      <t>シュウガクシャ</t>
    </rPh>
    <rPh sb="9" eb="10">
      <t>スウ</t>
    </rPh>
    <phoneticPr fontId="1"/>
  </si>
  <si>
    <t>家計基準適格性判定結果</t>
    <rPh sb="0" eb="2">
      <t>カケイ</t>
    </rPh>
    <rPh sb="2" eb="4">
      <t>キジュン</t>
    </rPh>
    <rPh sb="4" eb="6">
      <t>テキカク</t>
    </rPh>
    <rPh sb="6" eb="7">
      <t>セイ</t>
    </rPh>
    <rPh sb="7" eb="9">
      <t>ハンテイ</t>
    </rPh>
    <rPh sb="9" eb="11">
      <t>ケッカ</t>
    </rPh>
    <phoneticPr fontId="1"/>
  </si>
  <si>
    <t>非表示</t>
    <rPh sb="0" eb="3">
      <t>ヒヒョウジ</t>
    </rPh>
    <phoneticPr fontId="1"/>
  </si>
  <si>
    <t>非表示</t>
    <rPh sb="0" eb="3">
      <t>ヒヒョウジ</t>
    </rPh>
    <phoneticPr fontId="1"/>
  </si>
  <si>
    <t>※注意：私費外国人留学生及び独立生計者は“自宅”を選択してください。</t>
    <rPh sb="1" eb="3">
      <t>チュウイ</t>
    </rPh>
    <rPh sb="4" eb="6">
      <t>シヒ</t>
    </rPh>
    <rPh sb="6" eb="8">
      <t>ガイコク</t>
    </rPh>
    <rPh sb="8" eb="9">
      <t>ジン</t>
    </rPh>
    <rPh sb="9" eb="12">
      <t>リュウガクセイ</t>
    </rPh>
    <rPh sb="12" eb="13">
      <t>オヨ</t>
    </rPh>
    <rPh sb="14" eb="16">
      <t>ドクリツ</t>
    </rPh>
    <rPh sb="16" eb="18">
      <t>セイケイ</t>
    </rPh>
    <rPh sb="18" eb="19">
      <t>シャ</t>
    </rPh>
    <rPh sb="21" eb="23">
      <t>ジタク</t>
    </rPh>
    <rPh sb="25" eb="27">
      <t>センタク</t>
    </rPh>
    <phoneticPr fontId="1"/>
  </si>
  <si>
    <t>自宅外通学</t>
  </si>
  <si>
    <t>専修学校
高等課程
（国・公立）</t>
    <rPh sb="0" eb="2">
      <t>センシュウ</t>
    </rPh>
    <rPh sb="2" eb="4">
      <t>ガッコウ</t>
    </rPh>
    <rPh sb="5" eb="7">
      <t>コウトウ</t>
    </rPh>
    <rPh sb="7" eb="9">
      <t>カテイ</t>
    </rPh>
    <rPh sb="11" eb="12">
      <t>コク</t>
    </rPh>
    <rPh sb="13" eb="15">
      <t>コウリツ</t>
    </rPh>
    <phoneticPr fontId="1"/>
  </si>
  <si>
    <t>専修学校
専門課程
（国・公立）</t>
    <rPh sb="0" eb="2">
      <t>センシュウ</t>
    </rPh>
    <rPh sb="2" eb="4">
      <t>ガッコウ</t>
    </rPh>
    <rPh sb="5" eb="7">
      <t>センモン</t>
    </rPh>
    <rPh sb="7" eb="9">
      <t>カテイ</t>
    </rPh>
    <rPh sb="11" eb="12">
      <t>コク</t>
    </rPh>
    <rPh sb="13" eb="15">
      <t>コウリツ</t>
    </rPh>
    <phoneticPr fontId="1"/>
  </si>
  <si>
    <t>※父、母、申請者本人、就学者又は障害のある兄弟の人数を入力してください。同居していても、祖父母や就労している兄弟等は含みません。</t>
    <rPh sb="1" eb="2">
      <t>チチ</t>
    </rPh>
    <rPh sb="3" eb="4">
      <t>ハハ</t>
    </rPh>
    <rPh sb="5" eb="8">
      <t>シンセイシャ</t>
    </rPh>
    <rPh sb="8" eb="10">
      <t>ホンニン</t>
    </rPh>
    <rPh sb="11" eb="14">
      <t>シュウガクシャ</t>
    </rPh>
    <rPh sb="14" eb="15">
      <t>マタ</t>
    </rPh>
    <rPh sb="16" eb="18">
      <t>ショウガイ</t>
    </rPh>
    <rPh sb="21" eb="23">
      <t>キョウダイ</t>
    </rPh>
    <rPh sb="24" eb="26">
      <t>ニンズウ</t>
    </rPh>
    <rPh sb="27" eb="29">
      <t>ニュウリョク</t>
    </rPh>
    <rPh sb="36" eb="38">
      <t>ドウキョ</t>
    </rPh>
    <rPh sb="44" eb="47">
      <t>ソフボ</t>
    </rPh>
    <rPh sb="48" eb="50">
      <t>シュウロウ</t>
    </rPh>
    <rPh sb="54" eb="56">
      <t>キョウダイ</t>
    </rPh>
    <rPh sb="56" eb="57">
      <t>トウ</t>
    </rPh>
    <rPh sb="58" eb="59">
      <t>フク</t>
    </rPh>
    <phoneticPr fontId="1"/>
  </si>
  <si>
    <t>給与収入以外の所得</t>
    <rPh sb="0" eb="2">
      <t>キュウヨ</t>
    </rPh>
    <rPh sb="2" eb="6">
      <t>シュウニュウイガイ</t>
    </rPh>
    <rPh sb="7" eb="9">
      <t>ショトク</t>
    </rPh>
    <phoneticPr fontId="1"/>
  </si>
  <si>
    <t>給与収入（給与・年金）</t>
    <rPh sb="0" eb="2">
      <t>キュウヨ</t>
    </rPh>
    <rPh sb="2" eb="4">
      <t>シュウニュウ</t>
    </rPh>
    <rPh sb="5" eb="7">
      <t>キュウヨ</t>
    </rPh>
    <rPh sb="8" eb="10">
      <t>ネンキン</t>
    </rPh>
    <phoneticPr fontId="1"/>
  </si>
  <si>
    <t>※該当する項目に人数を入力してください。</t>
    <rPh sb="1" eb="3">
      <t>ガイトウ</t>
    </rPh>
    <rPh sb="5" eb="7">
      <t>コウモク</t>
    </rPh>
    <rPh sb="8" eb="10">
      <t>ニンズウ</t>
    </rPh>
    <rPh sb="11" eb="13">
      <t>ニュウリョク</t>
    </rPh>
    <phoneticPr fontId="1"/>
  </si>
  <si>
    <t>大学院博士・博士（後期）</t>
    <rPh sb="0" eb="3">
      <t>ダイガクイン</t>
    </rPh>
    <rPh sb="3" eb="5">
      <t>ハクシ</t>
    </rPh>
    <rPh sb="6" eb="8">
      <t>ハクシ</t>
    </rPh>
    <rPh sb="9" eb="11">
      <t>コウキ</t>
    </rPh>
    <phoneticPr fontId="10"/>
  </si>
  <si>
    <t>入学料徴収猶予家計基準適格性判定表（大学院博士・博士後期・後期3年博士課程用）</t>
    <rPh sb="0" eb="3">
      <t>ニュウガクリョウ</t>
    </rPh>
    <rPh sb="3" eb="7">
      <t>チョウシュウユウヨ</t>
    </rPh>
    <rPh sb="7" eb="9">
      <t>カケイ</t>
    </rPh>
    <rPh sb="9" eb="11">
      <t>キジュン</t>
    </rPh>
    <rPh sb="11" eb="13">
      <t>テキカク</t>
    </rPh>
    <rPh sb="13" eb="14">
      <t>セイ</t>
    </rPh>
    <rPh sb="14" eb="16">
      <t>ハンテイ</t>
    </rPh>
    <rPh sb="16" eb="17">
      <t>ヒョウ</t>
    </rPh>
    <rPh sb="18" eb="21">
      <t>ダイガクイン</t>
    </rPh>
    <rPh sb="21" eb="23">
      <t>ハクシ</t>
    </rPh>
    <rPh sb="24" eb="26">
      <t>ハカセ</t>
    </rPh>
    <rPh sb="26" eb="28">
      <t>コウキ</t>
    </rPh>
    <rPh sb="29" eb="31">
      <t>コウキ</t>
    </rPh>
    <rPh sb="32" eb="33">
      <t>ネン</t>
    </rPh>
    <rPh sb="33" eb="35">
      <t>ハクシ</t>
    </rPh>
    <rPh sb="35" eb="37">
      <t>カテイ</t>
    </rPh>
    <rPh sb="37" eb="38">
      <t>ヨウ</t>
    </rPh>
    <phoneticPr fontId="1"/>
  </si>
  <si>
    <r>
      <t xml:space="preserve">その他
</t>
    </r>
    <r>
      <rPr>
        <sz val="8"/>
        <color rgb="FFFF0000"/>
        <rFont val="BIZ UDPゴシック"/>
        <family val="3"/>
        <charset val="128"/>
      </rPr>
      <t>（父母共にいない時のみ入力）</t>
    </r>
    <rPh sb="2" eb="3">
      <t>タ</t>
    </rPh>
    <rPh sb="5" eb="8">
      <t>フボトモ</t>
    </rPh>
    <rPh sb="12" eb="13">
      <t>トキ</t>
    </rPh>
    <rPh sb="15" eb="17">
      <t>ニュウリョク</t>
    </rPh>
    <phoneticPr fontId="1"/>
  </si>
  <si>
    <t>※給与所得者は所得課税証明書の所得内訳欄に記載された「給与収入」「給与支払金額」を千円未満切り捨てで入力。「年金収入」がある場合は含めてください。</t>
    <rPh sb="1" eb="3">
      <t>キュウヨ</t>
    </rPh>
    <rPh sb="3" eb="5">
      <t>ショトク</t>
    </rPh>
    <rPh sb="5" eb="6">
      <t>シャ</t>
    </rPh>
    <rPh sb="7" eb="9">
      <t>ショトク</t>
    </rPh>
    <rPh sb="9" eb="11">
      <t>カゼイ</t>
    </rPh>
    <rPh sb="11" eb="14">
      <t>ショウメイショ</t>
    </rPh>
    <rPh sb="15" eb="17">
      <t>ショトク</t>
    </rPh>
    <rPh sb="17" eb="19">
      <t>ウチワケ</t>
    </rPh>
    <rPh sb="19" eb="20">
      <t>ラン</t>
    </rPh>
    <rPh sb="21" eb="23">
      <t>キサイ</t>
    </rPh>
    <rPh sb="27" eb="29">
      <t>キュウヨ</t>
    </rPh>
    <rPh sb="29" eb="31">
      <t>シュウニュウ</t>
    </rPh>
    <rPh sb="33" eb="35">
      <t>キュウヨ</t>
    </rPh>
    <rPh sb="35" eb="37">
      <t>シハラ</t>
    </rPh>
    <rPh sb="37" eb="39">
      <t>キンガク</t>
    </rPh>
    <rPh sb="41" eb="43">
      <t>センエン</t>
    </rPh>
    <rPh sb="43" eb="46">
      <t>ミマンキ</t>
    </rPh>
    <rPh sb="47" eb="48">
      <t>ス</t>
    </rPh>
    <rPh sb="50" eb="52">
      <t>ニュウリョク</t>
    </rPh>
    <rPh sb="54" eb="58">
      <t>ネンキンシュウニュウ</t>
    </rPh>
    <rPh sb="62" eb="64">
      <t>バアイ</t>
    </rPh>
    <rPh sb="65" eb="66">
      <t>フク</t>
    </rPh>
    <phoneticPr fontId="1"/>
  </si>
  <si>
    <t>※給与所得以外がある場合は所得課税証明書の所得内訳欄に記載された「所得金額」を千円未満切り捨てで入力してください。</t>
    <rPh sb="1" eb="3">
      <t>キュウヨ</t>
    </rPh>
    <rPh sb="3" eb="5">
      <t>ショトク</t>
    </rPh>
    <rPh sb="5" eb="7">
      <t>イガイ</t>
    </rPh>
    <rPh sb="10" eb="12">
      <t>バアイ</t>
    </rPh>
    <rPh sb="13" eb="15">
      <t>ショトク</t>
    </rPh>
    <rPh sb="15" eb="17">
      <t>カゼイ</t>
    </rPh>
    <rPh sb="17" eb="20">
      <t>ショウメイショ</t>
    </rPh>
    <rPh sb="21" eb="23">
      <t>ショトク</t>
    </rPh>
    <rPh sb="23" eb="25">
      <t>ウチワケ</t>
    </rPh>
    <rPh sb="25" eb="26">
      <t>ラン</t>
    </rPh>
    <rPh sb="27" eb="29">
      <t>キサイ</t>
    </rPh>
    <rPh sb="33" eb="35">
      <t>ショトク</t>
    </rPh>
    <rPh sb="35" eb="37">
      <t>キンガク</t>
    </rPh>
    <rPh sb="39" eb="41">
      <t>センエン</t>
    </rPh>
    <rPh sb="41" eb="44">
      <t>ミマンキ</t>
    </rPh>
    <rPh sb="45" eb="46">
      <t>ス</t>
    </rPh>
    <rPh sb="48" eb="50">
      <t>ニュウリョク</t>
    </rPh>
    <phoneticPr fontId="1"/>
  </si>
  <si>
    <t>※別居のために支出している家賃・光熱水費等を年額（千円未満切り上げ）入力してください。ただし、勤務先から赴任手当等が支給されている場合はその金額を差し引いて入力してください。</t>
  </si>
  <si>
    <t>※世帯人数に含めた者の中に6か月以上の長期療養者がいる世帯は、その療養に要する実費を年額（千円未満切り上げ）で入力してください。</t>
  </si>
  <si>
    <t>※火災・風水害等により収入減・支出増となった世帯は、確定申告書控（雑損控除したもの）又は、損害額のわかる書類又は、損害保険等支払証明書記載の金額（千円未満切り上げ）を入力してください。</t>
  </si>
  <si>
    <t>人数</t>
    <rPh sb="0" eb="2">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</si>
</sst>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11"/>
      <color theme="1"/>
      <name val="BIZ UDPゴシック"/>
      <family val="3"/>
      <charset val="128"/>
    </font>
    <font>
      <b/>
      <sz val="11"/>
      <color theme="0"/>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sz val="11"/>
      <color theme="0"/>
      <name val="BIZ UDPゴシック"/>
      <family val="3"/>
      <charset val="128"/>
    </font>
    <font>
      <sz val="11"/>
      <name val="ＭＳ Ｐゴシック"/>
      <family val="3"/>
      <charset val="128"/>
    </font>
    <font>
      <sz val="18"/>
      <name val="ＭＳ Ｐゴシック"/>
      <family val="3"/>
      <charset val="128"/>
    </font>
    <font>
      <sz val="11"/>
      <color rgb="FF0070C0"/>
      <name val="ＭＳ Ｐゴシック"/>
      <family val="3"/>
      <charset val="128"/>
    </font>
    <font>
      <sz val="6"/>
      <name val="ＭＳ Ｐゴシック"/>
      <family val="3"/>
      <charset val="128"/>
    </font>
    <font>
      <sz val="18"/>
      <color rgb="FF0070C0"/>
      <name val="ＭＳ Ｐゴシック"/>
      <family val="3"/>
      <charset val="128"/>
    </font>
    <font>
      <sz val="11"/>
      <name val="ＭＳ Ｐゴシック"/>
      <family val="2"/>
      <charset val="128"/>
      <scheme val="minor"/>
    </font>
    <font>
      <b/>
      <sz val="12"/>
      <color theme="0"/>
      <name val="BIZ UDPゴシック"/>
      <family val="3"/>
      <charset val="128"/>
    </font>
    <font>
      <b/>
      <sz val="12"/>
      <color theme="1"/>
      <name val="BIZ UDPゴシック"/>
      <family val="3"/>
      <charset val="128"/>
    </font>
    <font>
      <b/>
      <sz val="14"/>
      <color theme="1"/>
      <name val="BIZ UDPゴシック"/>
      <family val="3"/>
      <charset val="128"/>
    </font>
    <font>
      <sz val="8"/>
      <color rgb="FFFF0000"/>
      <name val="ＭＳ Ｐゴシック"/>
      <family val="3"/>
      <charset val="128"/>
    </font>
    <font>
      <sz val="8"/>
      <color rgb="FFFF0000"/>
      <name val="BIZ UDPゴシック"/>
      <family val="3"/>
      <charset val="128"/>
    </font>
    <font>
      <sz val="8"/>
      <color rgb="FFFF0000"/>
      <name val="ＭＳ Ｐゴシック"/>
      <family val="2"/>
      <charset val="128"/>
      <scheme val="minor"/>
    </font>
    <font>
      <sz val="8"/>
      <color rgb="FFFF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s>
  <fills count="17">
    <fill>
      <patternFill patternType="none"/>
    </fill>
    <fill>
      <patternFill patternType="gray125"/>
    </fill>
    <fill>
      <patternFill patternType="solid">
        <fgColor rgb="FFCCECFF"/>
        <bgColor indexed="64"/>
      </patternFill>
    </fill>
    <fill>
      <patternFill patternType="solid">
        <fgColor rgb="FFFFB9B9"/>
        <bgColor indexed="64"/>
      </patternFill>
    </fill>
    <fill>
      <patternFill patternType="solid">
        <fgColor theme="4"/>
        <bgColor indexed="64"/>
      </patternFill>
    </fill>
    <fill>
      <patternFill patternType="solid">
        <fgColor rgb="FFFFFF00"/>
        <bgColor indexed="64"/>
      </patternFill>
    </fill>
    <fill>
      <patternFill patternType="solid">
        <fgColor rgb="FF7030A0"/>
        <bgColor indexed="64"/>
      </patternFill>
    </fill>
    <fill>
      <patternFill patternType="solid">
        <fgColor rgb="FFC7A1E3"/>
        <bgColor indexed="64"/>
      </patternFill>
    </fill>
    <fill>
      <patternFill patternType="solid">
        <fgColor theme="2"/>
        <bgColor indexed="64"/>
      </patternFill>
    </fill>
    <fill>
      <patternFill patternType="solid">
        <fgColor rgb="FF002060"/>
        <bgColor indexed="64"/>
      </patternFill>
    </fill>
    <fill>
      <patternFill patternType="solid">
        <fgColor theme="7" tint="0.79998168889431442"/>
        <bgColor indexed="64"/>
      </patternFill>
    </fill>
    <fill>
      <patternFill patternType="solid">
        <fgColor rgb="FFFF7C8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indexed="64"/>
      </left>
      <right style="thin">
        <color indexed="64"/>
      </right>
      <top/>
      <bottom/>
      <diagonal/>
    </border>
    <border>
      <left/>
      <right/>
      <top style="hair">
        <color auto="1"/>
      </top>
      <bottom/>
      <diagonal/>
    </border>
    <border>
      <left/>
      <right/>
      <top/>
      <bottom style="hair">
        <color auto="1"/>
      </bottom>
      <diagonal/>
    </border>
    <border>
      <left style="hair">
        <color auto="1"/>
      </left>
      <right/>
      <top/>
      <bottom/>
      <diagonal/>
    </border>
    <border>
      <left style="medium">
        <color indexed="64"/>
      </left>
      <right/>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medium">
        <color indexed="64"/>
      </left>
      <right style="thin">
        <color auto="1"/>
      </right>
      <top style="hair">
        <color indexed="64"/>
      </top>
      <bottom/>
      <diagonal/>
    </border>
    <border>
      <left style="thin">
        <color auto="1"/>
      </left>
      <right style="thin">
        <color auto="1"/>
      </right>
      <top/>
      <bottom style="thin">
        <color auto="1"/>
      </bottom>
      <diagonal/>
    </border>
    <border>
      <left/>
      <right style="medium">
        <color indexed="64"/>
      </right>
      <top style="hair">
        <color indexed="64"/>
      </top>
      <bottom style="hair">
        <color indexed="64"/>
      </bottom>
      <diagonal/>
    </border>
    <border>
      <left style="thin">
        <color auto="1"/>
      </left>
      <right style="thin">
        <color auto="1"/>
      </right>
      <top/>
      <bottom/>
      <diagonal/>
    </border>
    <border>
      <left/>
      <right style="hair">
        <color auto="1"/>
      </right>
      <top style="hair">
        <color auto="1"/>
      </top>
      <bottom/>
      <diagonal/>
    </border>
    <border>
      <left style="medium">
        <color indexed="64"/>
      </left>
      <right/>
      <top style="hair">
        <color indexed="64"/>
      </top>
      <bottom/>
      <diagonal/>
    </border>
    <border>
      <left/>
      <right style="thin">
        <color auto="1"/>
      </right>
      <top style="hair">
        <color auto="1"/>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auto="1"/>
      </left>
      <right/>
      <top style="hair">
        <color auto="1"/>
      </top>
      <bottom style="hair">
        <color auto="1"/>
      </bottom>
      <diagonal/>
    </border>
    <border>
      <left/>
      <right style="medium">
        <color indexed="64"/>
      </right>
      <top style="hair">
        <color indexed="64"/>
      </top>
      <bottom/>
      <diagonal/>
    </border>
    <border>
      <left/>
      <right style="medium">
        <color indexed="64"/>
      </right>
      <top style="hair">
        <color auto="1"/>
      </top>
      <bottom style="thin">
        <color auto="1"/>
      </bottom>
      <diagonal/>
    </border>
    <border>
      <left/>
      <right/>
      <top style="hair">
        <color auto="1"/>
      </top>
      <bottom style="thin">
        <color auto="1"/>
      </bottom>
      <diagonal/>
    </border>
    <border>
      <left/>
      <right style="hair">
        <color auto="1"/>
      </right>
      <top/>
      <bottom style="hair">
        <color auto="1"/>
      </bottom>
      <diagonal/>
    </border>
    <border>
      <left style="thin">
        <color auto="1"/>
      </left>
      <right style="hair">
        <color auto="1"/>
      </right>
      <top style="hair">
        <color auto="1"/>
      </top>
      <bottom/>
      <diagonal/>
    </border>
    <border>
      <left style="thin">
        <color auto="1"/>
      </left>
      <right style="hair">
        <color auto="1"/>
      </right>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indexed="64"/>
      </left>
      <right style="hair">
        <color indexed="64"/>
      </right>
      <top style="thin">
        <color auto="1"/>
      </top>
      <bottom/>
      <diagonal/>
    </border>
    <border>
      <left style="thin">
        <color auto="1"/>
      </left>
      <right/>
      <top/>
      <bottom style="hair">
        <color auto="1"/>
      </bottom>
      <diagonal/>
    </border>
    <border>
      <left style="thin">
        <color auto="1"/>
      </left>
      <right/>
      <top/>
      <bottom style="thin">
        <color auto="1"/>
      </bottom>
      <diagonal/>
    </border>
    <border>
      <left style="medium">
        <color rgb="FF0070C0"/>
      </left>
      <right style="medium">
        <color rgb="FF0070C0"/>
      </right>
      <top style="medium">
        <color rgb="FF0070C0"/>
      </top>
      <bottom style="medium">
        <color rgb="FF0070C0"/>
      </bottom>
      <diagonal/>
    </border>
  </borders>
  <cellStyleXfs count="2">
    <xf numFmtId="0" fontId="0" fillId="0" borderId="0">
      <alignment vertical="center"/>
    </xf>
    <xf numFmtId="0" fontId="7" fillId="0" borderId="0">
      <alignment vertical="center"/>
    </xf>
  </cellStyleXfs>
  <cellXfs count="130">
    <xf numFmtId="0" fontId="0" fillId="0" borderId="0" xfId="0">
      <alignment vertical="center"/>
    </xf>
    <xf numFmtId="0" fontId="8" fillId="0" borderId="3" xfId="1" applyFont="1" applyBorder="1" applyAlignment="1">
      <alignment vertical="center" shrinkToFit="1"/>
    </xf>
    <xf numFmtId="0" fontId="9" fillId="10" borderId="6" xfId="1" applyFont="1" applyFill="1" applyBorder="1" applyAlignment="1">
      <alignment vertical="center" shrinkToFit="1"/>
    </xf>
    <xf numFmtId="0" fontId="7" fillId="0" borderId="0" xfId="1" applyFont="1" applyAlignment="1">
      <alignment vertical="center" shrinkToFit="1"/>
    </xf>
    <xf numFmtId="0" fontId="8" fillId="0" borderId="3" xfId="1" applyFont="1" applyBorder="1">
      <alignment vertical="center"/>
    </xf>
    <xf numFmtId="0" fontId="11" fillId="10" borderId="1" xfId="1" applyFont="1" applyFill="1" applyBorder="1">
      <alignment vertical="center"/>
    </xf>
    <xf numFmtId="0" fontId="7" fillId="0" borderId="0" xfId="1">
      <alignment vertical="center"/>
    </xf>
    <xf numFmtId="0" fontId="11" fillId="10" borderId="7" xfId="1" applyFont="1" applyFill="1" applyBorder="1">
      <alignment vertical="center"/>
    </xf>
    <xf numFmtId="0" fontId="8" fillId="0" borderId="0" xfId="1" applyFont="1">
      <alignment vertical="center"/>
    </xf>
    <xf numFmtId="0" fontId="7" fillId="0" borderId="0" xfId="1" applyAlignment="1">
      <alignment vertical="center" shrinkToFit="1"/>
    </xf>
    <xf numFmtId="0" fontId="0" fillId="0" borderId="0" xfId="0" applyProtection="1">
      <alignment vertical="center"/>
    </xf>
    <xf numFmtId="0" fontId="0" fillId="5" borderId="0" xfId="0" applyFill="1" applyProtection="1">
      <alignment vertical="center"/>
    </xf>
    <xf numFmtId="0" fontId="14" fillId="0" borderId="0" xfId="0" applyFont="1" applyAlignment="1" applyProtection="1"/>
    <xf numFmtId="0" fontId="0" fillId="0" borderId="0" xfId="0" applyFill="1" applyProtection="1">
      <alignment vertical="center"/>
    </xf>
    <xf numFmtId="0" fontId="4" fillId="0" borderId="0" xfId="0" applyFont="1" applyFill="1" applyProtection="1">
      <alignment vertical="center"/>
    </xf>
    <xf numFmtId="0" fontId="5" fillId="0" borderId="0" xfId="0" applyFont="1" applyFill="1" applyProtection="1">
      <alignment vertical="center"/>
    </xf>
    <xf numFmtId="0" fontId="0" fillId="0" borderId="5" xfId="0" applyBorder="1" applyProtection="1">
      <alignment vertical="center"/>
    </xf>
    <xf numFmtId="0" fontId="0" fillId="0" borderId="15" xfId="0" applyBorder="1" applyProtection="1">
      <alignment vertical="center"/>
    </xf>
    <xf numFmtId="0" fontId="0" fillId="0" borderId="16" xfId="0" applyBorder="1" applyProtection="1">
      <alignment vertical="center"/>
    </xf>
    <xf numFmtId="0" fontId="2" fillId="0" borderId="24" xfId="0" applyFont="1" applyBorder="1" applyAlignment="1" applyProtection="1">
      <alignment horizontal="center" vertical="center" textRotation="255"/>
    </xf>
    <xf numFmtId="0" fontId="2" fillId="0" borderId="0" xfId="0" applyFont="1" applyBorder="1" applyProtection="1">
      <alignment vertical="center"/>
    </xf>
    <xf numFmtId="0" fontId="0" fillId="10" borderId="2" xfId="0" applyFill="1" applyBorder="1" applyProtection="1">
      <alignment vertical="center"/>
    </xf>
    <xf numFmtId="0" fontId="0" fillId="0" borderId="0" xfId="0" applyBorder="1" applyProtection="1">
      <alignment vertical="center"/>
    </xf>
    <xf numFmtId="0" fontId="0" fillId="0" borderId="18" xfId="0" applyBorder="1" applyAlignment="1" applyProtection="1">
      <alignment horizontal="center" vertical="center"/>
    </xf>
    <xf numFmtId="0" fontId="0" fillId="0" borderId="0" xfId="0" applyFill="1" applyBorder="1" applyProtection="1">
      <alignment vertical="center"/>
    </xf>
    <xf numFmtId="0" fontId="16" fillId="0" borderId="19" xfId="0" applyFont="1" applyBorder="1" applyProtection="1">
      <alignment vertical="center"/>
    </xf>
    <xf numFmtId="0" fontId="0" fillId="0" borderId="19" xfId="0" applyFill="1" applyBorder="1" applyProtection="1">
      <alignment vertical="center"/>
    </xf>
    <xf numFmtId="0" fontId="0" fillId="0" borderId="19" xfId="0" applyBorder="1" applyProtection="1">
      <alignment vertical="center"/>
    </xf>
    <xf numFmtId="0" fontId="0" fillId="0" borderId="20" xfId="0" applyBorder="1" applyAlignment="1" applyProtection="1">
      <alignment horizontal="center" vertical="center"/>
    </xf>
    <xf numFmtId="0" fontId="0" fillId="3" borderId="2" xfId="0" applyFill="1" applyBorder="1" applyProtection="1">
      <alignment vertical="center"/>
    </xf>
    <xf numFmtId="0" fontId="2" fillId="0" borderId="15" xfId="0" applyFont="1" applyBorder="1" applyAlignment="1" applyProtection="1">
      <alignment horizontal="left" vertical="center"/>
    </xf>
    <xf numFmtId="0" fontId="2" fillId="0" borderId="16" xfId="0" applyFont="1" applyBorder="1" applyAlignment="1" applyProtection="1">
      <alignment horizontal="left" vertical="center"/>
    </xf>
    <xf numFmtId="0" fontId="0" fillId="13" borderId="2" xfId="0" applyFill="1" applyBorder="1" applyProtection="1">
      <alignment vertical="center"/>
    </xf>
    <xf numFmtId="0" fontId="2" fillId="14" borderId="11" xfId="0" applyFont="1" applyFill="1" applyBorder="1" applyAlignment="1" applyProtection="1">
      <alignment horizontal="center" vertical="center" wrapText="1"/>
    </xf>
    <xf numFmtId="0" fontId="2" fillId="14" borderId="11" xfId="0" applyFont="1" applyFill="1" applyBorder="1" applyAlignment="1" applyProtection="1">
      <alignment horizontal="center" vertical="center"/>
    </xf>
    <xf numFmtId="0" fontId="2" fillId="14" borderId="25" xfId="0" applyFont="1" applyFill="1" applyBorder="1" applyAlignment="1" applyProtection="1">
      <alignment horizontal="center" vertical="center"/>
    </xf>
    <xf numFmtId="0" fontId="2" fillId="14" borderId="27" xfId="0" applyFont="1" applyFill="1" applyBorder="1" applyAlignment="1" applyProtection="1">
      <alignment horizontal="center" vertical="center"/>
    </xf>
    <xf numFmtId="0" fontId="2" fillId="0" borderId="9" xfId="0" applyFont="1" applyBorder="1" applyAlignment="1" applyProtection="1">
      <alignment horizontal="center" vertical="center"/>
    </xf>
    <xf numFmtId="0" fontId="0" fillId="0" borderId="26" xfId="0" applyBorder="1" applyProtection="1">
      <alignment vertical="center"/>
    </xf>
    <xf numFmtId="0" fontId="0" fillId="2" borderId="0" xfId="0" applyFont="1" applyFill="1" applyBorder="1" applyProtection="1">
      <alignment vertical="center"/>
    </xf>
    <xf numFmtId="0" fontId="2" fillId="0" borderId="8" xfId="0" applyFont="1" applyBorder="1" applyAlignment="1" applyProtection="1">
      <alignment horizontal="center" vertical="center"/>
    </xf>
    <xf numFmtId="0" fontId="0" fillId="0" borderId="21" xfId="0" applyBorder="1" applyProtection="1">
      <alignment vertical="center"/>
    </xf>
    <xf numFmtId="0" fontId="4" fillId="4" borderId="0" xfId="0" applyFont="1" applyFill="1" applyProtection="1">
      <alignment vertical="center"/>
    </xf>
    <xf numFmtId="0" fontId="0" fillId="0" borderId="14" xfId="0" applyBorder="1" applyProtection="1">
      <alignment vertical="center"/>
    </xf>
    <xf numFmtId="0" fontId="0" fillId="0" borderId="10" xfId="0" applyBorder="1" applyProtection="1">
      <alignment vertical="center"/>
    </xf>
    <xf numFmtId="0" fontId="2" fillId="0" borderId="9" xfId="0" applyFont="1"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Font="1" applyFill="1" applyBorder="1" applyProtection="1">
      <alignment vertical="center"/>
    </xf>
    <xf numFmtId="0" fontId="0" fillId="0" borderId="13" xfId="0" applyBorder="1" applyAlignment="1" applyProtection="1">
      <alignment horizontal="center" vertical="center"/>
    </xf>
    <xf numFmtId="0" fontId="0" fillId="0" borderId="18" xfId="0" applyBorder="1" applyProtection="1">
      <alignment vertical="center"/>
    </xf>
    <xf numFmtId="0" fontId="18" fillId="0" borderId="42" xfId="0" applyFont="1" applyBorder="1" applyAlignment="1" applyProtection="1">
      <alignment horizontal="left" vertical="center" wrapText="1"/>
    </xf>
    <xf numFmtId="0" fontId="19" fillId="0" borderId="12" xfId="0" applyFont="1" applyBorder="1" applyAlignment="1" applyProtection="1">
      <alignment horizontal="left" vertical="center" wrapText="1"/>
    </xf>
    <xf numFmtId="0" fontId="19" fillId="0" borderId="36" xfId="0" applyFont="1" applyBorder="1" applyAlignment="1" applyProtection="1">
      <alignment horizontal="left" vertical="center" wrapText="1"/>
    </xf>
    <xf numFmtId="0" fontId="19" fillId="0" borderId="0" xfId="0" applyFont="1" applyAlignment="1" applyProtection="1">
      <alignment horizontal="left" vertical="center" wrapText="1"/>
    </xf>
    <xf numFmtId="0" fontId="20" fillId="0" borderId="0" xfId="0" applyFont="1" applyAlignment="1" applyProtection="1">
      <alignment vertical="center" wrapText="1"/>
    </xf>
    <xf numFmtId="0" fontId="20" fillId="0" borderId="18" xfId="0" applyFont="1" applyBorder="1" applyAlignment="1" applyProtection="1">
      <alignment vertical="center" wrapText="1"/>
    </xf>
    <xf numFmtId="0" fontId="2" fillId="0" borderId="9" xfId="0" applyFont="1" applyBorder="1" applyProtection="1">
      <alignment vertical="center"/>
    </xf>
    <xf numFmtId="0" fontId="19" fillId="0" borderId="9" xfId="0" applyFont="1" applyBorder="1" applyProtection="1">
      <alignment vertical="center"/>
    </xf>
    <xf numFmtId="0" fontId="0" fillId="0" borderId="9" xfId="0" applyBorder="1" applyProtection="1">
      <alignment vertical="center"/>
    </xf>
    <xf numFmtId="0" fontId="0" fillId="0" borderId="23" xfId="0" applyBorder="1" applyProtection="1">
      <alignment vertical="center"/>
    </xf>
    <xf numFmtId="0" fontId="4" fillId="4" borderId="0" xfId="0" applyFont="1" applyFill="1" applyBorder="1" applyProtection="1">
      <alignment vertical="center"/>
    </xf>
    <xf numFmtId="0" fontId="0" fillId="0" borderId="22" xfId="0" applyBorder="1" applyProtection="1">
      <alignment vertical="center"/>
    </xf>
    <xf numFmtId="0" fontId="2" fillId="0" borderId="19" xfId="0" applyFont="1" applyBorder="1" applyProtection="1">
      <alignment vertical="center"/>
    </xf>
    <xf numFmtId="0" fontId="0" fillId="0" borderId="20" xfId="0" applyFill="1" applyBorder="1" applyProtection="1">
      <alignment vertical="center"/>
    </xf>
    <xf numFmtId="0" fontId="4" fillId="0" borderId="0" xfId="0" applyFont="1" applyFill="1" applyBorder="1" applyProtection="1">
      <alignment vertical="center"/>
    </xf>
    <xf numFmtId="0" fontId="3" fillId="6" borderId="0" xfId="0" applyFont="1" applyFill="1" applyAlignment="1" applyProtection="1">
      <alignment horizontal="right" vertical="center"/>
    </xf>
    <xf numFmtId="0" fontId="3" fillId="6" borderId="0" xfId="0" applyFont="1" applyFill="1" applyProtection="1">
      <alignment vertical="center"/>
    </xf>
    <xf numFmtId="0" fontId="3" fillId="0" borderId="0" xfId="0" applyFont="1" applyFill="1" applyAlignment="1" applyProtection="1">
      <alignment horizontal="right" vertical="center"/>
    </xf>
    <xf numFmtId="0" fontId="3" fillId="0" borderId="0" xfId="0" applyFont="1" applyFill="1" applyProtection="1">
      <alignment vertical="center"/>
    </xf>
    <xf numFmtId="0" fontId="2" fillId="0" borderId="5" xfId="0" applyFont="1" applyBorder="1" applyAlignment="1" applyProtection="1">
      <alignment horizontal="center" vertical="center" textRotation="255"/>
    </xf>
    <xf numFmtId="0" fontId="2" fillId="0" borderId="28" xfId="0" applyFont="1" applyBorder="1" applyProtection="1">
      <alignment vertical="center"/>
    </xf>
    <xf numFmtId="0" fontId="18" fillId="0" borderId="29" xfId="0" applyFont="1" applyBorder="1" applyProtection="1">
      <alignment vertical="center"/>
    </xf>
    <xf numFmtId="0" fontId="20" fillId="0" borderId="29" xfId="0" applyFont="1" applyBorder="1" applyProtection="1">
      <alignment vertical="center"/>
    </xf>
    <xf numFmtId="0" fontId="20" fillId="0" borderId="30" xfId="0" applyFont="1" applyBorder="1" applyProtection="1">
      <alignment vertical="center"/>
    </xf>
    <xf numFmtId="0" fontId="21" fillId="13" borderId="2" xfId="0" applyFont="1" applyFill="1" applyBorder="1" applyProtection="1">
      <alignment vertical="center"/>
    </xf>
    <xf numFmtId="0" fontId="20" fillId="0" borderId="16" xfId="0" applyFont="1" applyBorder="1" applyProtection="1">
      <alignment vertical="center"/>
    </xf>
    <xf numFmtId="0" fontId="4" fillId="4" borderId="2" xfId="0" applyFont="1" applyFill="1" applyBorder="1" applyProtection="1">
      <alignment vertical="center"/>
    </xf>
    <xf numFmtId="0" fontId="0" fillId="0" borderId="17" xfId="0" applyBorder="1" applyProtection="1">
      <alignment vertical="center"/>
    </xf>
    <xf numFmtId="0" fontId="20" fillId="0" borderId="0" xfId="0" applyFont="1" applyBorder="1" applyProtection="1">
      <alignment vertical="center"/>
    </xf>
    <xf numFmtId="0" fontId="20" fillId="0" borderId="18" xfId="0" applyFont="1" applyBorder="1" applyProtection="1">
      <alignment vertical="center"/>
    </xf>
    <xf numFmtId="0" fontId="2" fillId="0" borderId="17" xfId="0" applyFont="1" applyBorder="1" applyProtection="1">
      <alignment vertical="center"/>
    </xf>
    <xf numFmtId="0" fontId="19" fillId="0" borderId="18" xfId="0" applyFont="1" applyBorder="1" applyAlignment="1" applyProtection="1">
      <alignment horizontal="left" vertical="center" wrapText="1"/>
    </xf>
    <xf numFmtId="0" fontId="2" fillId="0" borderId="32"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1" xfId="0" applyFont="1" applyBorder="1" applyAlignment="1" applyProtection="1">
      <alignment horizontal="center" vertical="center"/>
    </xf>
    <xf numFmtId="0" fontId="0" fillId="0" borderId="11" xfId="0" applyBorder="1" applyProtection="1">
      <alignment vertical="center"/>
    </xf>
    <xf numFmtId="0" fontId="0" fillId="0" borderId="33" xfId="0" applyBorder="1" applyProtection="1">
      <alignment vertical="center"/>
    </xf>
    <xf numFmtId="0" fontId="2" fillId="0" borderId="37" xfId="0" applyFont="1" applyBorder="1" applyAlignment="1" applyProtection="1">
      <alignment horizontal="center" vertical="center" wrapText="1"/>
    </xf>
    <xf numFmtId="0" fontId="2" fillId="0" borderId="9" xfId="0" applyFont="1" applyBorder="1" applyAlignment="1" applyProtection="1">
      <alignment horizontal="left" vertical="center" shrinkToFit="1"/>
    </xf>
    <xf numFmtId="0" fontId="2" fillId="0" borderId="39" xfId="0" applyFont="1" applyBorder="1" applyAlignment="1" applyProtection="1">
      <alignment horizontal="center" vertical="center"/>
    </xf>
    <xf numFmtId="0" fontId="2" fillId="8" borderId="9" xfId="0" applyFont="1" applyFill="1" applyBorder="1" applyAlignment="1" applyProtection="1">
      <alignment horizontal="left" vertical="center" shrinkToFit="1"/>
    </xf>
    <xf numFmtId="0" fontId="0" fillId="8" borderId="9" xfId="0" applyFill="1" applyBorder="1" applyProtection="1">
      <alignment vertical="center"/>
    </xf>
    <xf numFmtId="0" fontId="2" fillId="0" borderId="38" xfId="0" applyFont="1" applyBorder="1" applyAlignment="1" applyProtection="1">
      <alignment horizontal="center" vertical="center"/>
    </xf>
    <xf numFmtId="0" fontId="0" fillId="10" borderId="4" xfId="0" applyFill="1" applyBorder="1" applyProtection="1">
      <alignment vertical="center"/>
    </xf>
    <xf numFmtId="0" fontId="2" fillId="0" borderId="9" xfId="0" applyFont="1" applyBorder="1" applyAlignment="1" applyProtection="1">
      <alignment vertical="center"/>
    </xf>
    <xf numFmtId="0" fontId="2" fillId="0" borderId="9" xfId="0" applyFont="1" applyBorder="1" applyAlignment="1" applyProtection="1">
      <alignment vertical="center" shrinkToFit="1"/>
    </xf>
    <xf numFmtId="0" fontId="2" fillId="0" borderId="22" xfId="0" applyFont="1" applyBorder="1" applyAlignment="1" applyProtection="1">
      <alignment horizontal="center" vertical="center" textRotation="255"/>
    </xf>
    <xf numFmtId="0" fontId="2" fillId="0" borderId="39" xfId="0" applyFont="1" applyBorder="1" applyAlignment="1" applyProtection="1">
      <alignment horizontal="center" vertical="center" wrapText="1"/>
    </xf>
    <xf numFmtId="0" fontId="2" fillId="8" borderId="11" xfId="0" applyFont="1" applyFill="1" applyBorder="1" applyAlignment="1" applyProtection="1">
      <alignment horizontal="left" vertical="center" shrinkToFit="1"/>
    </xf>
    <xf numFmtId="0" fontId="0" fillId="8" borderId="11" xfId="0" applyFill="1" applyBorder="1" applyProtection="1">
      <alignment vertical="center"/>
    </xf>
    <xf numFmtId="0" fontId="3" fillId="7" borderId="15" xfId="0" applyFont="1" applyFill="1" applyBorder="1" applyAlignment="1" applyProtection="1">
      <alignment horizontal="right" vertical="center"/>
    </xf>
    <xf numFmtId="0" fontId="3" fillId="7" borderId="0" xfId="0" applyFont="1" applyFill="1" applyBorder="1" applyAlignment="1" applyProtection="1">
      <alignment horizontal="right" vertical="center"/>
    </xf>
    <xf numFmtId="0" fontId="3" fillId="7" borderId="0" xfId="0" applyFont="1" applyFill="1" applyBorder="1" applyProtection="1">
      <alignment vertical="center"/>
    </xf>
    <xf numFmtId="0" fontId="2" fillId="0" borderId="0" xfId="0" applyFont="1" applyProtection="1">
      <alignment vertical="center"/>
    </xf>
    <xf numFmtId="0" fontId="2" fillId="0" borderId="41" xfId="0" applyFont="1" applyBorder="1" applyAlignment="1" applyProtection="1">
      <alignment horizontal="center" vertical="center" wrapText="1"/>
    </xf>
    <xf numFmtId="0" fontId="2" fillId="0" borderId="15" xfId="0" applyFont="1" applyBorder="1" applyAlignment="1" applyProtection="1">
      <alignment horizontal="left" vertical="center" shrinkToFit="1"/>
    </xf>
    <xf numFmtId="0" fontId="0" fillId="10" borderId="31" xfId="0" applyFill="1" applyBorder="1" applyProtection="1">
      <alignment vertical="center"/>
    </xf>
    <xf numFmtId="0" fontId="0" fillId="8" borderId="23" xfId="0" applyFill="1" applyBorder="1" applyProtection="1">
      <alignment vertical="center"/>
    </xf>
    <xf numFmtId="0" fontId="2" fillId="0" borderId="0" xfId="0" applyFont="1" applyBorder="1" applyAlignment="1" applyProtection="1">
      <alignment horizontal="left" vertical="center" shrinkToFit="1"/>
    </xf>
    <xf numFmtId="0" fontId="2" fillId="0" borderId="40" xfId="0" applyFont="1" applyBorder="1" applyAlignment="1" applyProtection="1">
      <alignment horizontal="center" vertical="center"/>
    </xf>
    <xf numFmtId="0" fontId="2" fillId="8" borderId="35" xfId="0" applyFont="1" applyFill="1" applyBorder="1" applyAlignment="1" applyProtection="1">
      <alignment horizontal="left" vertical="center" shrinkToFit="1"/>
    </xf>
    <xf numFmtId="0" fontId="0" fillId="0" borderId="35" xfId="0" applyBorder="1" applyProtection="1">
      <alignment vertical="center"/>
    </xf>
    <xf numFmtId="0" fontId="0" fillId="8" borderId="34" xfId="0" applyFill="1" applyBorder="1" applyProtection="1">
      <alignment vertical="center"/>
    </xf>
    <xf numFmtId="0" fontId="0" fillId="0" borderId="20" xfId="0" applyBorder="1" applyProtection="1">
      <alignment vertical="center"/>
    </xf>
    <xf numFmtId="0" fontId="12" fillId="0" borderId="0" xfId="0" applyFont="1" applyFill="1" applyBorder="1" applyProtection="1">
      <alignment vertical="center"/>
    </xf>
    <xf numFmtId="0" fontId="3" fillId="7" borderId="0" xfId="0" applyFont="1" applyFill="1" applyAlignment="1" applyProtection="1">
      <alignment horizontal="right" vertical="center"/>
    </xf>
    <xf numFmtId="0" fontId="2" fillId="0" borderId="15" xfId="0" applyFont="1" applyBorder="1" applyProtection="1">
      <alignment vertical="center"/>
    </xf>
    <xf numFmtId="0" fontId="19" fillId="0" borderId="0" xfId="0" applyFont="1" applyProtection="1">
      <alignment vertical="center"/>
    </xf>
    <xf numFmtId="0" fontId="16" fillId="0" borderId="17" xfId="0" applyFont="1" applyBorder="1" applyAlignment="1" applyProtection="1">
      <alignment horizontal="left" vertical="center" wrapText="1"/>
    </xf>
    <xf numFmtId="0" fontId="16" fillId="0" borderId="0" xfId="0" applyFont="1" applyAlignment="1" applyProtection="1">
      <alignment horizontal="left" vertical="center" wrapText="1"/>
    </xf>
    <xf numFmtId="0" fontId="19" fillId="0" borderId="17" xfId="0" applyFont="1" applyBorder="1" applyAlignment="1" applyProtection="1">
      <alignment horizontal="left" vertical="center" wrapText="1"/>
    </xf>
    <xf numFmtId="0" fontId="19" fillId="0" borderId="43" xfId="0" applyFont="1" applyBorder="1" applyAlignment="1" applyProtection="1">
      <alignment horizontal="left" vertical="center" wrapText="1"/>
    </xf>
    <xf numFmtId="0" fontId="19" fillId="0" borderId="19" xfId="0" applyFont="1" applyBorder="1" applyAlignment="1" applyProtection="1">
      <alignment horizontal="left" vertical="center" wrapText="1"/>
    </xf>
    <xf numFmtId="0" fontId="6" fillId="9" borderId="0" xfId="0" applyFont="1" applyFill="1" applyProtection="1">
      <alignment vertical="center"/>
    </xf>
    <xf numFmtId="0" fontId="6" fillId="11" borderId="0" xfId="0" applyFont="1" applyFill="1" applyProtection="1">
      <alignment vertical="center"/>
    </xf>
    <xf numFmtId="0" fontId="6" fillId="12" borderId="0" xfId="0" applyFont="1" applyFill="1" applyProtection="1">
      <alignment vertical="center"/>
    </xf>
    <xf numFmtId="0" fontId="0" fillId="15" borderId="0" xfId="0" applyFill="1" applyProtection="1">
      <alignment vertical="center"/>
    </xf>
    <xf numFmtId="0" fontId="13" fillId="15" borderId="0" xfId="0" applyFont="1" applyFill="1" applyBorder="1" applyAlignment="1" applyProtection="1">
      <alignment horizontal="center" vertical="center"/>
    </xf>
    <xf numFmtId="0" fontId="15" fillId="16" borderId="44" xfId="0" applyFont="1" applyFill="1" applyBorder="1" applyAlignment="1" applyProtection="1">
      <alignment horizontal="center" vertical="center"/>
    </xf>
    <xf numFmtId="0" fontId="0" fillId="0" borderId="0" xfId="0" applyAlignment="1" applyProtection="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B9B9"/>
      <color rgb="FFFF7C80"/>
      <color rgb="FFC7A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0"/>
  <sheetViews>
    <sheetView tabSelected="1" view="pageBreakPreview" zoomScaleNormal="100" zoomScaleSheetLayoutView="100" workbookViewId="0">
      <selection activeCell="G15" sqref="G15:I15"/>
    </sheetView>
  </sheetViews>
  <sheetFormatPr defaultRowHeight="13.5" x14ac:dyDescent="0.15"/>
  <cols>
    <col min="1" max="1" width="2.75" style="10" customWidth="1"/>
    <col min="2" max="2" width="5.375" style="10" customWidth="1"/>
    <col min="3" max="3" width="20.625" style="10" customWidth="1"/>
    <col min="4" max="4" width="13.75" style="10" customWidth="1"/>
    <col min="5" max="5" width="12.625" style="10" customWidth="1"/>
    <col min="6" max="6" width="12.625" style="10" hidden="1" customWidth="1"/>
    <col min="7" max="7" width="20.625" style="10" customWidth="1"/>
    <col min="8" max="8" width="13.75" style="10" customWidth="1"/>
    <col min="9" max="9" width="12.625" style="10" customWidth="1"/>
    <col min="10" max="10" width="18.75" style="10" hidden="1" customWidth="1"/>
    <col min="11" max="11" width="9" style="10" hidden="1" customWidth="1"/>
    <col min="12" max="12" width="1.875" style="10" hidden="1" customWidth="1"/>
    <col min="13" max="13" width="9" style="10" hidden="1" customWidth="1"/>
    <col min="14" max="14" width="1.75" style="10" customWidth="1"/>
    <col min="15" max="15" width="9" style="10"/>
    <col min="16" max="16" width="2.875" style="10" customWidth="1"/>
    <col min="17" max="16384" width="9" style="10"/>
  </cols>
  <sheetData>
    <row r="1" spans="1:17" ht="16.5" customHeight="1" x14ac:dyDescent="0.15">
      <c r="F1" s="11" t="s">
        <v>58</v>
      </c>
      <c r="J1" s="11" t="s">
        <v>58</v>
      </c>
      <c r="K1" s="11" t="s">
        <v>58</v>
      </c>
      <c r="L1" s="11" t="s">
        <v>58</v>
      </c>
      <c r="M1" s="11" t="s">
        <v>58</v>
      </c>
    </row>
    <row r="2" spans="1:17" ht="21.75" customHeight="1" x14ac:dyDescent="0.15">
      <c r="B2" s="12" t="s">
        <v>69</v>
      </c>
    </row>
    <row r="3" spans="1:17" s="13" customFormat="1" ht="6.75" customHeight="1" x14ac:dyDescent="0.15">
      <c r="F3" s="14"/>
      <c r="G3" s="14"/>
      <c r="J3" s="15"/>
      <c r="K3" s="15"/>
    </row>
    <row r="4" spans="1:17" ht="6.75" customHeight="1" thickBot="1" x14ac:dyDescent="0.2">
      <c r="B4" s="16"/>
      <c r="C4" s="17"/>
      <c r="D4" s="17"/>
      <c r="E4" s="17"/>
      <c r="F4" s="17"/>
      <c r="G4" s="17"/>
      <c r="H4" s="17"/>
      <c r="I4" s="18"/>
    </row>
    <row r="5" spans="1:17" ht="19.5" customHeight="1" thickBot="1" x14ac:dyDescent="0.2">
      <c r="B5" s="19" t="s">
        <v>50</v>
      </c>
      <c r="C5" s="20" t="s">
        <v>30</v>
      </c>
      <c r="D5" s="21">
        <v>0</v>
      </c>
      <c r="E5" s="22" t="s">
        <v>26</v>
      </c>
      <c r="F5" s="22"/>
      <c r="G5" s="22"/>
      <c r="H5" s="22"/>
      <c r="I5" s="23"/>
      <c r="M5" s="24"/>
      <c r="O5" s="21"/>
      <c r="P5" s="10" t="s">
        <v>43</v>
      </c>
      <c r="Q5" s="10" t="s">
        <v>44</v>
      </c>
    </row>
    <row r="6" spans="1:17" ht="22.5" customHeight="1" thickBot="1" x14ac:dyDescent="0.2">
      <c r="B6" s="19"/>
      <c r="C6" s="25" t="s">
        <v>64</v>
      </c>
      <c r="D6" s="26"/>
      <c r="E6" s="27"/>
      <c r="F6" s="27"/>
      <c r="G6" s="27"/>
      <c r="H6" s="27"/>
      <c r="I6" s="28"/>
      <c r="M6" s="24"/>
      <c r="O6" s="29"/>
      <c r="P6" s="10" t="s">
        <v>43</v>
      </c>
      <c r="Q6" s="10" t="s">
        <v>45</v>
      </c>
    </row>
    <row r="7" spans="1:17" ht="21" customHeight="1" thickBot="1" x14ac:dyDescent="0.2">
      <c r="B7" s="19"/>
      <c r="C7" s="30" t="s">
        <v>31</v>
      </c>
      <c r="D7" s="30"/>
      <c r="E7" s="30"/>
      <c r="F7" s="30"/>
      <c r="G7" s="30"/>
      <c r="H7" s="30"/>
      <c r="I7" s="31"/>
      <c r="M7" s="24"/>
      <c r="O7" s="32"/>
      <c r="P7" s="10" t="s">
        <v>43</v>
      </c>
      <c r="Q7" s="10" t="s">
        <v>46</v>
      </c>
    </row>
    <row r="8" spans="1:17" ht="19.5" customHeight="1" thickBot="1" x14ac:dyDescent="0.2">
      <c r="B8" s="19"/>
      <c r="C8" s="33" t="s">
        <v>66</v>
      </c>
      <c r="D8" s="34"/>
      <c r="E8" s="35"/>
      <c r="F8" s="22" t="s">
        <v>6</v>
      </c>
      <c r="G8" s="34" t="s">
        <v>65</v>
      </c>
      <c r="H8" s="34"/>
      <c r="I8" s="36"/>
      <c r="J8" s="10" t="s">
        <v>7</v>
      </c>
    </row>
    <row r="9" spans="1:17" ht="20.100000000000001" customHeight="1" thickBot="1" x14ac:dyDescent="0.2">
      <c r="B9" s="19"/>
      <c r="C9" s="37" t="s">
        <v>0</v>
      </c>
      <c r="D9" s="29"/>
      <c r="E9" s="38" t="s">
        <v>1</v>
      </c>
      <c r="F9" s="39">
        <f>IF(D9&gt;6530,D9-2580,IF(D9&gt;2000,INT(D9*0.7-620),IF(D9&gt;1040,INT(D9*0.8-830),0)))</f>
        <v>0</v>
      </c>
      <c r="G9" s="40" t="s">
        <v>0</v>
      </c>
      <c r="H9" s="29"/>
      <c r="I9" s="41" t="s">
        <v>1</v>
      </c>
      <c r="J9" s="10" t="s">
        <v>0</v>
      </c>
      <c r="K9" s="42">
        <f>F9+H9</f>
        <v>0</v>
      </c>
    </row>
    <row r="10" spans="1:17" ht="20.100000000000001" customHeight="1" thickBot="1" x14ac:dyDescent="0.2">
      <c r="B10" s="19"/>
      <c r="C10" s="37" t="s">
        <v>2</v>
      </c>
      <c r="D10" s="29"/>
      <c r="E10" s="43" t="s">
        <v>1</v>
      </c>
      <c r="F10" s="39">
        <f>IF(D10&gt;6530,D10-2580,IF(D10&gt;2000,INT(D10*0.7-620),IF(D10&gt;1040,INT(D10*0.8-830),0)))</f>
        <v>0</v>
      </c>
      <c r="G10" s="40" t="s">
        <v>2</v>
      </c>
      <c r="H10" s="29"/>
      <c r="I10" s="44" t="s">
        <v>1</v>
      </c>
      <c r="J10" s="10" t="s">
        <v>2</v>
      </c>
      <c r="K10" s="42">
        <f>F10+H10</f>
        <v>0</v>
      </c>
    </row>
    <row r="11" spans="1:17" ht="20.100000000000001" customHeight="1" thickBot="1" x14ac:dyDescent="0.2">
      <c r="B11" s="19"/>
      <c r="C11" s="37" t="s">
        <v>3</v>
      </c>
      <c r="D11" s="29"/>
      <c r="E11" s="43" t="s">
        <v>1</v>
      </c>
      <c r="F11" s="39">
        <f>IF(D11&gt;6530,D11-2580,IF(D11&gt;2000,INT(D11*0.7-620),IF(D11&gt;1040,INT(D11*0.8-830),0)))</f>
        <v>0</v>
      </c>
      <c r="G11" s="40" t="s">
        <v>3</v>
      </c>
      <c r="H11" s="29"/>
      <c r="I11" s="44" t="s">
        <v>1</v>
      </c>
      <c r="J11" s="10" t="s">
        <v>3</v>
      </c>
      <c r="K11" s="42">
        <f t="shared" ref="K11" si="0">F11+H11</f>
        <v>0</v>
      </c>
    </row>
    <row r="12" spans="1:17" ht="25.5" customHeight="1" thickBot="1" x14ac:dyDescent="0.2">
      <c r="B12" s="19"/>
      <c r="C12" s="45" t="s">
        <v>70</v>
      </c>
      <c r="D12" s="29"/>
      <c r="E12" s="43" t="s">
        <v>1</v>
      </c>
      <c r="F12" s="39">
        <f t="shared" ref="F12:F14" si="1">IF(D12&gt;6530,D12-2580,IF(D12&gt;2000,INT(D12*0.7-620),IF(D12&gt;1040,INT(D12*0.8-830),0)))</f>
        <v>0</v>
      </c>
      <c r="G12" s="45" t="s">
        <v>70</v>
      </c>
      <c r="H12" s="29"/>
      <c r="I12" s="44" t="s">
        <v>1</v>
      </c>
      <c r="J12" s="10" t="s">
        <v>4</v>
      </c>
      <c r="K12" s="42">
        <f>F12+H12</f>
        <v>0</v>
      </c>
    </row>
    <row r="13" spans="1:17" ht="20.100000000000001" hidden="1" customHeight="1" thickBot="1" x14ac:dyDescent="0.2">
      <c r="A13" s="11" t="s">
        <v>58</v>
      </c>
      <c r="B13" s="19"/>
      <c r="C13" s="46"/>
      <c r="D13" s="24"/>
      <c r="E13" s="22"/>
      <c r="F13" s="47"/>
      <c r="G13" s="48"/>
      <c r="H13" s="24"/>
      <c r="I13" s="49"/>
      <c r="J13" s="10" t="s">
        <v>8</v>
      </c>
      <c r="K13" s="42">
        <f>IF(K12&gt;380,K12-380,0)</f>
        <v>0</v>
      </c>
    </row>
    <row r="14" spans="1:17" ht="20.100000000000001" customHeight="1" thickBot="1" x14ac:dyDescent="0.2">
      <c r="B14" s="19"/>
      <c r="C14" s="37" t="s">
        <v>5</v>
      </c>
      <c r="D14" s="29"/>
      <c r="E14" s="43" t="s">
        <v>1</v>
      </c>
      <c r="F14" s="39">
        <f t="shared" si="1"/>
        <v>0</v>
      </c>
      <c r="G14" s="40" t="s">
        <v>5</v>
      </c>
      <c r="H14" s="29"/>
      <c r="I14" s="44" t="s">
        <v>1</v>
      </c>
      <c r="J14" s="10" t="s">
        <v>5</v>
      </c>
      <c r="K14" s="42">
        <f>F14+H14</f>
        <v>0</v>
      </c>
    </row>
    <row r="15" spans="1:17" ht="33.75" customHeight="1" thickBot="1" x14ac:dyDescent="0.2">
      <c r="B15" s="19"/>
      <c r="C15" s="50" t="s">
        <v>71</v>
      </c>
      <c r="D15" s="51"/>
      <c r="E15" s="52"/>
      <c r="G15" s="53" t="s">
        <v>72</v>
      </c>
      <c r="H15" s="54"/>
      <c r="I15" s="55"/>
    </row>
    <row r="16" spans="1:17" ht="20.100000000000001" customHeight="1" thickBot="1" x14ac:dyDescent="0.2">
      <c r="B16" s="19"/>
      <c r="C16" s="56" t="s">
        <v>32</v>
      </c>
      <c r="D16" s="57" t="s">
        <v>55</v>
      </c>
      <c r="E16" s="58"/>
      <c r="F16" s="58"/>
      <c r="G16" s="59"/>
      <c r="H16" s="29"/>
      <c r="I16" s="49" t="s">
        <v>10</v>
      </c>
      <c r="K16" s="60">
        <f>H16</f>
        <v>0</v>
      </c>
    </row>
    <row r="17" spans="1:12" ht="5.25" customHeight="1" x14ac:dyDescent="0.15">
      <c r="B17" s="61"/>
      <c r="C17" s="62"/>
      <c r="D17" s="27"/>
      <c r="E17" s="27"/>
      <c r="F17" s="27"/>
      <c r="G17" s="27"/>
      <c r="H17" s="26"/>
      <c r="I17" s="63"/>
      <c r="J17" s="13"/>
      <c r="K17" s="64"/>
      <c r="L17" s="13"/>
    </row>
    <row r="18" spans="1:12" hidden="1" x14ac:dyDescent="0.15">
      <c r="A18" s="11" t="s">
        <v>59</v>
      </c>
      <c r="B18" s="65" t="s">
        <v>9</v>
      </c>
      <c r="C18" s="65"/>
      <c r="D18" s="65"/>
      <c r="E18" s="65"/>
      <c r="F18" s="65"/>
      <c r="G18" s="65"/>
      <c r="H18" s="65"/>
      <c r="I18" s="65"/>
      <c r="J18" s="65"/>
      <c r="K18" s="66">
        <f>K9+K10+K11+K13+K14+K12+K16</f>
        <v>0</v>
      </c>
    </row>
    <row r="19" spans="1:12" ht="6" customHeight="1" thickBot="1" x14ac:dyDescent="0.2">
      <c r="B19" s="67"/>
      <c r="C19" s="67"/>
      <c r="D19" s="67"/>
      <c r="E19" s="67"/>
      <c r="F19" s="67"/>
      <c r="G19" s="67"/>
      <c r="H19" s="67"/>
      <c r="I19" s="67"/>
      <c r="J19" s="67"/>
      <c r="K19" s="68"/>
    </row>
    <row r="20" spans="1:12" ht="19.5" customHeight="1" thickBot="1" x14ac:dyDescent="0.2">
      <c r="B20" s="69" t="s">
        <v>47</v>
      </c>
      <c r="C20" s="70" t="s">
        <v>33</v>
      </c>
      <c r="D20" s="71" t="s">
        <v>60</v>
      </c>
      <c r="E20" s="72"/>
      <c r="F20" s="72"/>
      <c r="G20" s="73"/>
      <c r="H20" s="74" t="s">
        <v>61</v>
      </c>
      <c r="I20" s="75"/>
      <c r="K20" s="76">
        <f>IF(H20="自宅通学",280,IF(H20="自宅外通学",720))</f>
        <v>720</v>
      </c>
    </row>
    <row r="21" spans="1:12" ht="7.5" customHeight="1" x14ac:dyDescent="0.15">
      <c r="B21" s="19"/>
      <c r="C21" s="77"/>
      <c r="D21" s="78"/>
      <c r="E21" s="78"/>
      <c r="F21" s="78"/>
      <c r="G21" s="78"/>
      <c r="H21" s="78"/>
      <c r="I21" s="79"/>
    </row>
    <row r="22" spans="1:12" ht="19.5" customHeight="1" thickBot="1" x14ac:dyDescent="0.2">
      <c r="B22" s="19"/>
      <c r="C22" s="80" t="s">
        <v>56</v>
      </c>
      <c r="D22" s="53" t="s">
        <v>67</v>
      </c>
      <c r="E22" s="53"/>
      <c r="F22" s="53"/>
      <c r="G22" s="53"/>
      <c r="H22" s="53"/>
      <c r="I22" s="81"/>
    </row>
    <row r="23" spans="1:12" ht="19.5" customHeight="1" thickBot="1" x14ac:dyDescent="0.2">
      <c r="B23" s="19"/>
      <c r="C23" s="82" t="s">
        <v>11</v>
      </c>
      <c r="D23" s="83"/>
      <c r="E23" s="83"/>
      <c r="F23" s="58"/>
      <c r="G23" s="59"/>
      <c r="H23" s="21">
        <v>0</v>
      </c>
      <c r="I23" s="49" t="s">
        <v>14</v>
      </c>
      <c r="K23" s="76">
        <f>80*H23</f>
        <v>0</v>
      </c>
    </row>
    <row r="24" spans="1:12" ht="19.5" customHeight="1" thickBot="1" x14ac:dyDescent="0.2">
      <c r="B24" s="19"/>
      <c r="C24" s="82" t="s">
        <v>12</v>
      </c>
      <c r="D24" s="84"/>
      <c r="E24" s="84"/>
      <c r="F24" s="85"/>
      <c r="G24" s="86"/>
      <c r="H24" s="21">
        <v>0</v>
      </c>
      <c r="I24" s="49" t="s">
        <v>14</v>
      </c>
      <c r="K24" s="76">
        <f>160*H24</f>
        <v>0</v>
      </c>
    </row>
    <row r="25" spans="1:12" ht="19.5" customHeight="1" thickBot="1" x14ac:dyDescent="0.2">
      <c r="B25" s="19"/>
      <c r="C25" s="87" t="s">
        <v>51</v>
      </c>
      <c r="D25" s="88" t="s">
        <v>15</v>
      </c>
      <c r="E25" s="88"/>
      <c r="F25" s="58"/>
      <c r="G25" s="58"/>
      <c r="H25" s="21">
        <v>0</v>
      </c>
      <c r="I25" s="49" t="s">
        <v>14</v>
      </c>
      <c r="K25" s="76">
        <f>280*H25</f>
        <v>0</v>
      </c>
    </row>
    <row r="26" spans="1:12" ht="19.5" customHeight="1" thickBot="1" x14ac:dyDescent="0.2">
      <c r="B26" s="19"/>
      <c r="C26" s="89"/>
      <c r="D26" s="90" t="s">
        <v>16</v>
      </c>
      <c r="E26" s="90"/>
      <c r="F26" s="58"/>
      <c r="G26" s="91"/>
      <c r="H26" s="21">
        <v>0</v>
      </c>
      <c r="I26" s="49" t="s">
        <v>14</v>
      </c>
      <c r="K26" s="76">
        <f>470*H26</f>
        <v>0</v>
      </c>
    </row>
    <row r="27" spans="1:12" ht="19.5" customHeight="1" thickBot="1" x14ac:dyDescent="0.2">
      <c r="B27" s="19"/>
      <c r="C27" s="87" t="s">
        <v>52</v>
      </c>
      <c r="D27" s="88" t="s">
        <v>15</v>
      </c>
      <c r="E27" s="88"/>
      <c r="F27" s="58"/>
      <c r="G27" s="58"/>
      <c r="H27" s="21">
        <v>0</v>
      </c>
      <c r="I27" s="49" t="s">
        <v>14</v>
      </c>
      <c r="K27" s="76">
        <f>410*H27</f>
        <v>0</v>
      </c>
    </row>
    <row r="28" spans="1:12" ht="19.5" customHeight="1" thickBot="1" x14ac:dyDescent="0.2">
      <c r="B28" s="19"/>
      <c r="C28" s="92"/>
      <c r="D28" s="90" t="s">
        <v>17</v>
      </c>
      <c r="E28" s="90"/>
      <c r="F28" s="58"/>
      <c r="G28" s="91"/>
      <c r="H28" s="21">
        <v>0</v>
      </c>
      <c r="I28" s="49" t="s">
        <v>14</v>
      </c>
      <c r="K28" s="76">
        <f>600*H28</f>
        <v>0</v>
      </c>
    </row>
    <row r="29" spans="1:12" ht="19.5" customHeight="1" thickBot="1" x14ac:dyDescent="0.2">
      <c r="B29" s="19"/>
      <c r="C29" s="87" t="s">
        <v>41</v>
      </c>
      <c r="D29" s="88" t="s">
        <v>15</v>
      </c>
      <c r="E29" s="88"/>
      <c r="F29" s="58"/>
      <c r="G29" s="58"/>
      <c r="H29" s="93">
        <v>0</v>
      </c>
      <c r="I29" s="49" t="s">
        <v>14</v>
      </c>
      <c r="K29" s="76">
        <f>600*H29</f>
        <v>0</v>
      </c>
    </row>
    <row r="30" spans="1:12" ht="19.5" customHeight="1" thickBot="1" x14ac:dyDescent="0.2">
      <c r="B30" s="19"/>
      <c r="C30" s="92"/>
      <c r="D30" s="90" t="s">
        <v>17</v>
      </c>
      <c r="E30" s="90"/>
      <c r="F30" s="58"/>
      <c r="G30" s="91"/>
      <c r="H30" s="93">
        <v>0</v>
      </c>
      <c r="I30" s="49" t="s">
        <v>14</v>
      </c>
      <c r="K30" s="76">
        <f>800*H30</f>
        <v>0</v>
      </c>
    </row>
    <row r="31" spans="1:12" ht="19.5" customHeight="1" thickBot="1" x14ac:dyDescent="0.2">
      <c r="B31" s="19"/>
      <c r="C31" s="87" t="s">
        <v>18</v>
      </c>
      <c r="D31" s="94" t="s">
        <v>15</v>
      </c>
      <c r="E31" s="95"/>
      <c r="F31" s="58"/>
      <c r="G31" s="58"/>
      <c r="H31" s="93">
        <v>0</v>
      </c>
      <c r="I31" s="49" t="s">
        <v>14</v>
      </c>
      <c r="K31" s="76">
        <f>360*H31</f>
        <v>0</v>
      </c>
    </row>
    <row r="32" spans="1:12" ht="19.5" customHeight="1" thickBot="1" x14ac:dyDescent="0.2">
      <c r="B32" s="96"/>
      <c r="C32" s="97"/>
      <c r="D32" s="98" t="s">
        <v>16</v>
      </c>
      <c r="E32" s="98"/>
      <c r="F32" s="85"/>
      <c r="G32" s="99"/>
      <c r="H32" s="21">
        <v>0</v>
      </c>
      <c r="I32" s="49" t="s">
        <v>14</v>
      </c>
      <c r="J32" s="22"/>
      <c r="K32" s="76">
        <f>550*H32</f>
        <v>0</v>
      </c>
    </row>
    <row r="33" spans="1:11" ht="19.5" hidden="1" customHeight="1" x14ac:dyDescent="0.15">
      <c r="A33" s="11" t="s">
        <v>58</v>
      </c>
      <c r="B33" s="100" t="s">
        <v>19</v>
      </c>
      <c r="C33" s="100"/>
      <c r="D33" s="100"/>
      <c r="E33" s="100"/>
      <c r="F33" s="100"/>
      <c r="G33" s="100"/>
      <c r="H33" s="101"/>
      <c r="I33" s="100"/>
      <c r="J33" s="100"/>
      <c r="K33" s="102">
        <f>K20+K23+K24+K25+K26+K27+K28+K29+K30+K31+K32</f>
        <v>720</v>
      </c>
    </row>
    <row r="34" spans="1:11" ht="6.75" customHeight="1" thickBot="1" x14ac:dyDescent="0.2">
      <c r="C34" s="103"/>
      <c r="D34" s="103"/>
      <c r="H34" s="22"/>
      <c r="K34" s="24"/>
    </row>
    <row r="35" spans="1:11" ht="19.5" customHeight="1" thickBot="1" x14ac:dyDescent="0.2">
      <c r="B35" s="69" t="s">
        <v>48</v>
      </c>
      <c r="C35" s="104" t="s">
        <v>20</v>
      </c>
      <c r="D35" s="105" t="s">
        <v>15</v>
      </c>
      <c r="E35" s="105"/>
      <c r="F35" s="17"/>
      <c r="G35" s="17"/>
      <c r="H35" s="106">
        <v>0</v>
      </c>
      <c r="I35" s="18" t="s">
        <v>14</v>
      </c>
      <c r="K35" s="76">
        <f>590*H35</f>
        <v>0</v>
      </c>
    </row>
    <row r="36" spans="1:11" ht="19.5" customHeight="1" thickBot="1" x14ac:dyDescent="0.2">
      <c r="B36" s="19"/>
      <c r="C36" s="97"/>
      <c r="D36" s="90" t="s">
        <v>16</v>
      </c>
      <c r="E36" s="90"/>
      <c r="F36" s="58"/>
      <c r="G36" s="107"/>
      <c r="H36" s="21">
        <v>0</v>
      </c>
      <c r="I36" s="49" t="s">
        <v>14</v>
      </c>
      <c r="K36" s="76">
        <f>1020*H36</f>
        <v>0</v>
      </c>
    </row>
    <row r="37" spans="1:11" ht="19.5" customHeight="1" thickBot="1" x14ac:dyDescent="0.2">
      <c r="B37" s="19"/>
      <c r="C37" s="87" t="s">
        <v>42</v>
      </c>
      <c r="D37" s="108" t="s">
        <v>15</v>
      </c>
      <c r="E37" s="108"/>
      <c r="F37" s="22"/>
      <c r="G37" s="22"/>
      <c r="H37" s="21">
        <v>0</v>
      </c>
      <c r="I37" s="49" t="s">
        <v>14</v>
      </c>
      <c r="K37" s="76">
        <f>1010*H37</f>
        <v>0</v>
      </c>
    </row>
    <row r="38" spans="1:11" ht="19.5" customHeight="1" thickBot="1" x14ac:dyDescent="0.2">
      <c r="B38" s="19"/>
      <c r="C38" s="92"/>
      <c r="D38" s="90" t="s">
        <v>17</v>
      </c>
      <c r="E38" s="90"/>
      <c r="F38" s="58"/>
      <c r="G38" s="107"/>
      <c r="H38" s="21">
        <v>0</v>
      </c>
      <c r="I38" s="49" t="s">
        <v>14</v>
      </c>
      <c r="K38" s="76">
        <f>1440*H38</f>
        <v>0</v>
      </c>
    </row>
    <row r="39" spans="1:11" ht="19.5" customHeight="1" thickBot="1" x14ac:dyDescent="0.2">
      <c r="B39" s="19"/>
      <c r="C39" s="97" t="s">
        <v>62</v>
      </c>
      <c r="D39" s="108" t="s">
        <v>15</v>
      </c>
      <c r="E39" s="108"/>
      <c r="F39" s="22"/>
      <c r="G39" s="22"/>
      <c r="H39" s="21">
        <v>0</v>
      </c>
      <c r="I39" s="49" t="s">
        <v>14</v>
      </c>
      <c r="K39" s="76">
        <f>170*H39</f>
        <v>0</v>
      </c>
    </row>
    <row r="40" spans="1:11" ht="19.5" customHeight="1" thickBot="1" x14ac:dyDescent="0.2">
      <c r="B40" s="19"/>
      <c r="C40" s="89"/>
      <c r="D40" s="90" t="s">
        <v>16</v>
      </c>
      <c r="E40" s="90"/>
      <c r="F40" s="58"/>
      <c r="G40" s="107"/>
      <c r="H40" s="21">
        <v>0</v>
      </c>
      <c r="I40" s="49" t="s">
        <v>14</v>
      </c>
      <c r="K40" s="76">
        <f>270*H40</f>
        <v>0</v>
      </c>
    </row>
    <row r="41" spans="1:11" ht="21.95" customHeight="1" thickBot="1" x14ac:dyDescent="0.2">
      <c r="B41" s="19"/>
      <c r="C41" s="87" t="s">
        <v>53</v>
      </c>
      <c r="D41" s="108" t="s">
        <v>15</v>
      </c>
      <c r="E41" s="108"/>
      <c r="F41" s="22"/>
      <c r="G41" s="22"/>
      <c r="H41" s="21">
        <v>0</v>
      </c>
      <c r="I41" s="49" t="s">
        <v>14</v>
      </c>
      <c r="K41" s="76">
        <f>370*H41</f>
        <v>0</v>
      </c>
    </row>
    <row r="42" spans="1:11" ht="21.95" customHeight="1" thickBot="1" x14ac:dyDescent="0.2">
      <c r="B42" s="19"/>
      <c r="C42" s="92"/>
      <c r="D42" s="90" t="s">
        <v>17</v>
      </c>
      <c r="E42" s="90"/>
      <c r="F42" s="58"/>
      <c r="G42" s="107"/>
      <c r="H42" s="21">
        <v>0</v>
      </c>
      <c r="I42" s="49" t="s">
        <v>14</v>
      </c>
      <c r="K42" s="76">
        <f>460*H42</f>
        <v>0</v>
      </c>
    </row>
    <row r="43" spans="1:11" ht="19.5" customHeight="1" thickBot="1" x14ac:dyDescent="0.2">
      <c r="B43" s="19"/>
      <c r="C43" s="87" t="s">
        <v>63</v>
      </c>
      <c r="D43" s="108" t="s">
        <v>15</v>
      </c>
      <c r="E43" s="108"/>
      <c r="F43" s="22"/>
      <c r="G43" s="22"/>
      <c r="H43" s="21">
        <v>0</v>
      </c>
      <c r="I43" s="49" t="s">
        <v>14</v>
      </c>
      <c r="K43" s="76">
        <f>220*H43</f>
        <v>0</v>
      </c>
    </row>
    <row r="44" spans="1:11" ht="19.5" customHeight="1" thickBot="1" x14ac:dyDescent="0.2">
      <c r="B44" s="19"/>
      <c r="C44" s="89"/>
      <c r="D44" s="90" t="s">
        <v>16</v>
      </c>
      <c r="E44" s="90"/>
      <c r="F44" s="58"/>
      <c r="G44" s="107"/>
      <c r="H44" s="21">
        <v>0</v>
      </c>
      <c r="I44" s="49" t="s">
        <v>14</v>
      </c>
      <c r="K44" s="76">
        <f>620*H44</f>
        <v>0</v>
      </c>
    </row>
    <row r="45" spans="1:11" ht="21.95" customHeight="1" thickBot="1" x14ac:dyDescent="0.2">
      <c r="B45" s="19"/>
      <c r="C45" s="97" t="s">
        <v>54</v>
      </c>
      <c r="D45" s="108" t="s">
        <v>15</v>
      </c>
      <c r="E45" s="108"/>
      <c r="F45" s="22"/>
      <c r="G45" s="22"/>
      <c r="H45" s="21">
        <v>0</v>
      </c>
      <c r="I45" s="49" t="s">
        <v>14</v>
      </c>
      <c r="K45" s="76">
        <f>720*H45</f>
        <v>0</v>
      </c>
    </row>
    <row r="46" spans="1:11" ht="21.95" customHeight="1" thickBot="1" x14ac:dyDescent="0.2">
      <c r="B46" s="96"/>
      <c r="C46" s="109"/>
      <c r="D46" s="110" t="s">
        <v>17</v>
      </c>
      <c r="E46" s="110"/>
      <c r="F46" s="111"/>
      <c r="G46" s="112"/>
      <c r="H46" s="21">
        <v>0</v>
      </c>
      <c r="I46" s="113" t="s">
        <v>14</v>
      </c>
      <c r="K46" s="76">
        <f>1120*H46</f>
        <v>0</v>
      </c>
    </row>
    <row r="47" spans="1:11" ht="6" customHeight="1" x14ac:dyDescent="0.15">
      <c r="D47" s="103"/>
      <c r="H47" s="114"/>
    </row>
    <row r="48" spans="1:11" hidden="1" x14ac:dyDescent="0.15">
      <c r="A48" s="11" t="s">
        <v>58</v>
      </c>
      <c r="B48" s="115" t="s">
        <v>21</v>
      </c>
      <c r="C48" s="115"/>
      <c r="D48" s="115"/>
      <c r="E48" s="115"/>
      <c r="F48" s="115"/>
      <c r="G48" s="115"/>
      <c r="H48" s="115"/>
      <c r="I48" s="115"/>
      <c r="J48" s="115"/>
      <c r="K48" s="102">
        <f>K35+K36+K37+K38+K39+K40+K41+K42+K43+K44+K45+K46</f>
        <v>0</v>
      </c>
    </row>
    <row r="49" spans="1:11" ht="4.5" hidden="1" customHeight="1" x14ac:dyDescent="0.15">
      <c r="D49" s="103"/>
      <c r="H49" s="22"/>
    </row>
    <row r="50" spans="1:11" hidden="1" x14ac:dyDescent="0.15">
      <c r="A50" s="11" t="s">
        <v>58</v>
      </c>
      <c r="B50" s="65" t="s">
        <v>22</v>
      </c>
      <c r="C50" s="65"/>
      <c r="D50" s="65"/>
      <c r="E50" s="65"/>
      <c r="F50" s="65"/>
      <c r="G50" s="65"/>
      <c r="H50" s="65"/>
      <c r="I50" s="65"/>
      <c r="J50" s="65"/>
      <c r="K50" s="66">
        <f>K33+K48</f>
        <v>720</v>
      </c>
    </row>
    <row r="51" spans="1:11" ht="9" customHeight="1" thickBot="1" x14ac:dyDescent="0.2"/>
    <row r="52" spans="1:11" ht="19.5" customHeight="1" thickBot="1" x14ac:dyDescent="0.2">
      <c r="B52" s="69" t="s">
        <v>49</v>
      </c>
      <c r="C52" s="116" t="s">
        <v>34</v>
      </c>
      <c r="D52" s="17"/>
      <c r="E52" s="17"/>
      <c r="F52" s="17"/>
      <c r="G52" s="17"/>
      <c r="H52" s="32" t="s">
        <v>23</v>
      </c>
      <c r="I52" s="18"/>
      <c r="K52" s="76">
        <f>IF(H52="該当あり",490,IF(H52="該当なし",0))</f>
        <v>0</v>
      </c>
    </row>
    <row r="53" spans="1:11" ht="19.5" customHeight="1" thickBot="1" x14ac:dyDescent="0.2">
      <c r="B53" s="19"/>
      <c r="C53" s="117" t="s">
        <v>39</v>
      </c>
      <c r="H53" s="22"/>
      <c r="I53" s="49"/>
    </row>
    <row r="54" spans="1:11" ht="19.5" customHeight="1" thickBot="1" x14ac:dyDescent="0.2">
      <c r="B54" s="19"/>
      <c r="C54" s="103" t="s">
        <v>35</v>
      </c>
      <c r="H54" s="21">
        <v>0</v>
      </c>
      <c r="I54" s="49" t="s">
        <v>13</v>
      </c>
      <c r="K54" s="76">
        <f>H54*860</f>
        <v>0</v>
      </c>
    </row>
    <row r="55" spans="1:11" ht="19.5" customHeight="1" thickBot="1" x14ac:dyDescent="0.2">
      <c r="B55" s="19"/>
      <c r="C55" s="117" t="s">
        <v>40</v>
      </c>
      <c r="H55" s="22"/>
      <c r="I55" s="49"/>
    </row>
    <row r="56" spans="1:11" ht="19.5" customHeight="1" thickBot="1" x14ac:dyDescent="0.2">
      <c r="B56" s="19"/>
      <c r="C56" s="103" t="s">
        <v>36</v>
      </c>
      <c r="H56" s="29">
        <v>0</v>
      </c>
      <c r="I56" s="49" t="s">
        <v>10</v>
      </c>
      <c r="K56" s="76">
        <f>H56</f>
        <v>0</v>
      </c>
    </row>
    <row r="57" spans="1:11" ht="19.5" customHeight="1" thickBot="1" x14ac:dyDescent="0.2">
      <c r="B57" s="19"/>
      <c r="C57" s="118" t="s">
        <v>73</v>
      </c>
      <c r="D57" s="119"/>
      <c r="E57" s="119"/>
      <c r="F57" s="119"/>
      <c r="G57" s="119"/>
      <c r="H57" s="22"/>
      <c r="I57" s="49"/>
    </row>
    <row r="58" spans="1:11" ht="19.5" customHeight="1" thickBot="1" x14ac:dyDescent="0.2">
      <c r="B58" s="19"/>
      <c r="C58" s="103" t="s">
        <v>37</v>
      </c>
      <c r="H58" s="29">
        <v>0</v>
      </c>
      <c r="I58" s="49" t="s">
        <v>10</v>
      </c>
      <c r="K58" s="76">
        <f>H58</f>
        <v>0</v>
      </c>
    </row>
    <row r="59" spans="1:11" ht="19.5" customHeight="1" thickBot="1" x14ac:dyDescent="0.2">
      <c r="B59" s="19"/>
      <c r="C59" s="120" t="s">
        <v>74</v>
      </c>
      <c r="D59" s="53"/>
      <c r="E59" s="53"/>
      <c r="F59" s="53"/>
      <c r="G59" s="53"/>
      <c r="H59" s="22"/>
      <c r="I59" s="49"/>
    </row>
    <row r="60" spans="1:11" ht="19.5" customHeight="1" thickBot="1" x14ac:dyDescent="0.2">
      <c r="B60" s="19"/>
      <c r="C60" s="103" t="s">
        <v>38</v>
      </c>
      <c r="H60" s="29">
        <v>0</v>
      </c>
      <c r="I60" s="49" t="s">
        <v>10</v>
      </c>
      <c r="K60" s="76">
        <f>H60</f>
        <v>0</v>
      </c>
    </row>
    <row r="61" spans="1:11" ht="19.5" customHeight="1" x14ac:dyDescent="0.15">
      <c r="B61" s="96"/>
      <c r="C61" s="121" t="s">
        <v>75</v>
      </c>
      <c r="D61" s="122"/>
      <c r="E61" s="122"/>
      <c r="F61" s="122"/>
      <c r="G61" s="122"/>
      <c r="H61" s="27"/>
      <c r="I61" s="113"/>
    </row>
    <row r="62" spans="1:11" hidden="1" x14ac:dyDescent="0.15">
      <c r="A62" s="11" t="s">
        <v>58</v>
      </c>
      <c r="J62" s="123" t="s">
        <v>24</v>
      </c>
      <c r="K62" s="123">
        <f>K50+K52+K54+K56+K58+K60</f>
        <v>720</v>
      </c>
    </row>
    <row r="63" spans="1:11" hidden="1" x14ac:dyDescent="0.15">
      <c r="A63" s="11" t="s">
        <v>58</v>
      </c>
    </row>
    <row r="64" spans="1:11" hidden="1" x14ac:dyDescent="0.15">
      <c r="A64" s="11" t="s">
        <v>58</v>
      </c>
      <c r="J64" s="124" t="s">
        <v>27</v>
      </c>
      <c r="K64" s="124">
        <f>K18-K62</f>
        <v>-720</v>
      </c>
    </row>
    <row r="65" spans="1:11" hidden="1" x14ac:dyDescent="0.15">
      <c r="A65" s="11" t="s">
        <v>58</v>
      </c>
    </row>
    <row r="66" spans="1:11" hidden="1" x14ac:dyDescent="0.15">
      <c r="A66" s="11" t="s">
        <v>58</v>
      </c>
      <c r="J66" s="125" t="s">
        <v>28</v>
      </c>
      <c r="K66" s="125" t="str">
        <f>_xlfn.XLOOKUP(D5,家計基準額表!A:A,家計基準額表!B:B,"-")</f>
        <v>-</v>
      </c>
    </row>
    <row r="67" spans="1:11" hidden="1" x14ac:dyDescent="0.15">
      <c r="A67" s="11" t="s">
        <v>58</v>
      </c>
    </row>
    <row r="68" spans="1:11" hidden="1" x14ac:dyDescent="0.15">
      <c r="A68" s="11" t="s">
        <v>58</v>
      </c>
      <c r="J68" s="10" t="s">
        <v>29</v>
      </c>
      <c r="K68" s="10" t="e">
        <f>K64-K66</f>
        <v>#VALUE!</v>
      </c>
    </row>
    <row r="69" spans="1:11" ht="14.25" thickBot="1" x14ac:dyDescent="0.2"/>
    <row r="70" spans="1:11" ht="43.5" customHeight="1" thickBot="1" x14ac:dyDescent="0.2">
      <c r="B70" s="126"/>
      <c r="C70" s="127" t="s">
        <v>57</v>
      </c>
      <c r="D70" s="127"/>
      <c r="E70" s="127"/>
      <c r="F70" s="127"/>
      <c r="G70" s="127"/>
      <c r="H70" s="127"/>
      <c r="I70" s="128" t="e">
        <f>IF(K68&lt;0,"〇","×")</f>
        <v>#VALUE!</v>
      </c>
      <c r="K70" s="129"/>
    </row>
  </sheetData>
  <sheetProtection algorithmName="SHA-512" hashValue="nrLfTntbcfwHJqZVEecZx0J1eqHzPpTFeS8VrKtPuYmbmTCzmYYS+C3l8gulRqmyapf0DYGJ95q956f0zylOMQ==" saltValue="icEFjlsKsDNYluhbMp3NSA==" spinCount="100000" sheet="1" objects="1" scenarios="1"/>
  <protectedRanges>
    <protectedRange sqref="D5 D9:D14 H9:H14 H16 H20 H23:H32 H35:H46 H52 H54 H56 H58 H60" name="範囲1"/>
  </protectedRanges>
  <mergeCells count="49">
    <mergeCell ref="C57:G57"/>
    <mergeCell ref="C59:G59"/>
    <mergeCell ref="C61:G61"/>
    <mergeCell ref="B20:B32"/>
    <mergeCell ref="C15:E15"/>
    <mergeCell ref="G15:I15"/>
    <mergeCell ref="C70:H70"/>
    <mergeCell ref="B35:B46"/>
    <mergeCell ref="B48:J48"/>
    <mergeCell ref="B50:J50"/>
    <mergeCell ref="B52:B61"/>
    <mergeCell ref="C45:C46"/>
    <mergeCell ref="C35:C36"/>
    <mergeCell ref="C37:C38"/>
    <mergeCell ref="C39:C40"/>
    <mergeCell ref="C41:C42"/>
    <mergeCell ref="C31:C32"/>
    <mergeCell ref="D22:I22"/>
    <mergeCell ref="B5:B16"/>
    <mergeCell ref="C7:I7"/>
    <mergeCell ref="C8:E8"/>
    <mergeCell ref="G8:I8"/>
    <mergeCell ref="D45:E45"/>
    <mergeCell ref="D46:E46"/>
    <mergeCell ref="B18:J18"/>
    <mergeCell ref="B33:J33"/>
    <mergeCell ref="D30:E30"/>
    <mergeCell ref="D29:E29"/>
    <mergeCell ref="D28:E28"/>
    <mergeCell ref="D32:E32"/>
    <mergeCell ref="D35:E35"/>
    <mergeCell ref="D36:E36"/>
    <mergeCell ref="D42:E42"/>
    <mergeCell ref="D41:E41"/>
    <mergeCell ref="D43:E43"/>
    <mergeCell ref="C24:E24"/>
    <mergeCell ref="C23:E23"/>
    <mergeCell ref="C43:C44"/>
    <mergeCell ref="C25:C26"/>
    <mergeCell ref="C27:C28"/>
    <mergeCell ref="C29:C30"/>
    <mergeCell ref="D27:E27"/>
    <mergeCell ref="D26:E26"/>
    <mergeCell ref="D25:E25"/>
    <mergeCell ref="D44:E44"/>
    <mergeCell ref="D37:E37"/>
    <mergeCell ref="D38:E38"/>
    <mergeCell ref="D39:E39"/>
    <mergeCell ref="D40:E40"/>
  </mergeCells>
  <phoneticPr fontId="1"/>
  <dataValidations count="2">
    <dataValidation type="list" allowBlank="1" showInputMessage="1" showErrorMessage="1" sqref="H20" xr:uid="{00000000-0002-0000-0000-000000000000}">
      <formula1>"自宅通学,自宅外通学"</formula1>
    </dataValidation>
    <dataValidation type="list" allowBlank="1" showInputMessage="1" showErrorMessage="1" sqref="H52" xr:uid="{00000000-0002-0000-0000-000002000000}">
      <formula1>"該当なし,該当あり"</formula1>
    </dataValidation>
  </dataValidations>
  <pageMargins left="0.7" right="0.7" top="0.75" bottom="0.75" header="0.3" footer="0.3"/>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4FFE3-5F74-41EA-880D-6F4B2DFC0EB5}">
  <dimension ref="A1:B16"/>
  <sheetViews>
    <sheetView workbookViewId="0">
      <selection activeCell="G16" sqref="G16"/>
    </sheetView>
  </sheetViews>
  <sheetFormatPr defaultRowHeight="21" x14ac:dyDescent="0.15"/>
  <cols>
    <col min="1" max="1" width="9.5" style="8" customWidth="1"/>
    <col min="2" max="2" width="26.75" style="6" customWidth="1"/>
    <col min="3" max="251" width="9" style="6"/>
    <col min="252" max="252" width="4.75" style="6" bestFit="1" customWidth="1"/>
    <col min="253" max="253" width="7.75" style="6" bestFit="1" customWidth="1"/>
    <col min="254" max="254" width="25.125" style="6" customWidth="1"/>
    <col min="255" max="255" width="23.25" style="6" customWidth="1"/>
    <col min="256" max="256" width="15.5" style="6" customWidth="1"/>
    <col min="257" max="257" width="26.75" style="6" customWidth="1"/>
    <col min="258" max="258" width="22.25" style="6" customWidth="1"/>
    <col min="259" max="507" width="9" style="6"/>
    <col min="508" max="508" width="4.75" style="6" bestFit="1" customWidth="1"/>
    <col min="509" max="509" width="7.75" style="6" bestFit="1" customWidth="1"/>
    <col min="510" max="510" width="25.125" style="6" customWidth="1"/>
    <col min="511" max="511" width="23.25" style="6" customWidth="1"/>
    <col min="512" max="512" width="15.5" style="6" customWidth="1"/>
    <col min="513" max="513" width="26.75" style="6" customWidth="1"/>
    <col min="514" max="514" width="22.25" style="6" customWidth="1"/>
    <col min="515" max="763" width="9" style="6"/>
    <col min="764" max="764" width="4.75" style="6" bestFit="1" customWidth="1"/>
    <col min="765" max="765" width="7.75" style="6" bestFit="1" customWidth="1"/>
    <col min="766" max="766" width="25.125" style="6" customWidth="1"/>
    <col min="767" max="767" width="23.25" style="6" customWidth="1"/>
    <col min="768" max="768" width="15.5" style="6" customWidth="1"/>
    <col min="769" max="769" width="26.75" style="6" customWidth="1"/>
    <col min="770" max="770" width="22.25" style="6" customWidth="1"/>
    <col min="771" max="1019" width="9" style="6"/>
    <col min="1020" max="1020" width="4.75" style="6" bestFit="1" customWidth="1"/>
    <col min="1021" max="1021" width="7.75" style="6" bestFit="1" customWidth="1"/>
    <col min="1022" max="1022" width="25.125" style="6" customWidth="1"/>
    <col min="1023" max="1023" width="23.25" style="6" customWidth="1"/>
    <col min="1024" max="1024" width="15.5" style="6" customWidth="1"/>
    <col min="1025" max="1025" width="26.75" style="6" customWidth="1"/>
    <col min="1026" max="1026" width="22.25" style="6" customWidth="1"/>
    <col min="1027" max="1275" width="9" style="6"/>
    <col min="1276" max="1276" width="4.75" style="6" bestFit="1" customWidth="1"/>
    <col min="1277" max="1277" width="7.75" style="6" bestFit="1" customWidth="1"/>
    <col min="1278" max="1278" width="25.125" style="6" customWidth="1"/>
    <col min="1279" max="1279" width="23.25" style="6" customWidth="1"/>
    <col min="1280" max="1280" width="15.5" style="6" customWidth="1"/>
    <col min="1281" max="1281" width="26.75" style="6" customWidth="1"/>
    <col min="1282" max="1282" width="22.25" style="6" customWidth="1"/>
    <col min="1283" max="1531" width="9" style="6"/>
    <col min="1532" max="1532" width="4.75" style="6" bestFit="1" customWidth="1"/>
    <col min="1533" max="1533" width="7.75" style="6" bestFit="1" customWidth="1"/>
    <col min="1534" max="1534" width="25.125" style="6" customWidth="1"/>
    <col min="1535" max="1535" width="23.25" style="6" customWidth="1"/>
    <col min="1536" max="1536" width="15.5" style="6" customWidth="1"/>
    <col min="1537" max="1537" width="26.75" style="6" customWidth="1"/>
    <col min="1538" max="1538" width="22.25" style="6" customWidth="1"/>
    <col min="1539" max="1787" width="9" style="6"/>
    <col min="1788" max="1788" width="4.75" style="6" bestFit="1" customWidth="1"/>
    <col min="1789" max="1789" width="7.75" style="6" bestFit="1" customWidth="1"/>
    <col min="1790" max="1790" width="25.125" style="6" customWidth="1"/>
    <col min="1791" max="1791" width="23.25" style="6" customWidth="1"/>
    <col min="1792" max="1792" width="15.5" style="6" customWidth="1"/>
    <col min="1793" max="1793" width="26.75" style="6" customWidth="1"/>
    <col min="1794" max="1794" width="22.25" style="6" customWidth="1"/>
    <col min="1795" max="2043" width="9" style="6"/>
    <col min="2044" max="2044" width="4.75" style="6" bestFit="1" customWidth="1"/>
    <col min="2045" max="2045" width="7.75" style="6" bestFit="1" customWidth="1"/>
    <col min="2046" max="2046" width="25.125" style="6" customWidth="1"/>
    <col min="2047" max="2047" width="23.25" style="6" customWidth="1"/>
    <col min="2048" max="2048" width="15.5" style="6" customWidth="1"/>
    <col min="2049" max="2049" width="26.75" style="6" customWidth="1"/>
    <col min="2050" max="2050" width="22.25" style="6" customWidth="1"/>
    <col min="2051" max="2299" width="9" style="6"/>
    <col min="2300" max="2300" width="4.75" style="6" bestFit="1" customWidth="1"/>
    <col min="2301" max="2301" width="7.75" style="6" bestFit="1" customWidth="1"/>
    <col min="2302" max="2302" width="25.125" style="6" customWidth="1"/>
    <col min="2303" max="2303" width="23.25" style="6" customWidth="1"/>
    <col min="2304" max="2304" width="15.5" style="6" customWidth="1"/>
    <col min="2305" max="2305" width="26.75" style="6" customWidth="1"/>
    <col min="2306" max="2306" width="22.25" style="6" customWidth="1"/>
    <col min="2307" max="2555" width="9" style="6"/>
    <col min="2556" max="2556" width="4.75" style="6" bestFit="1" customWidth="1"/>
    <col min="2557" max="2557" width="7.75" style="6" bestFit="1" customWidth="1"/>
    <col min="2558" max="2558" width="25.125" style="6" customWidth="1"/>
    <col min="2559" max="2559" width="23.25" style="6" customWidth="1"/>
    <col min="2560" max="2560" width="15.5" style="6" customWidth="1"/>
    <col min="2561" max="2561" width="26.75" style="6" customWidth="1"/>
    <col min="2562" max="2562" width="22.25" style="6" customWidth="1"/>
    <col min="2563" max="2811" width="9" style="6"/>
    <col min="2812" max="2812" width="4.75" style="6" bestFit="1" customWidth="1"/>
    <col min="2813" max="2813" width="7.75" style="6" bestFit="1" customWidth="1"/>
    <col min="2814" max="2814" width="25.125" style="6" customWidth="1"/>
    <col min="2815" max="2815" width="23.25" style="6" customWidth="1"/>
    <col min="2816" max="2816" width="15.5" style="6" customWidth="1"/>
    <col min="2817" max="2817" width="26.75" style="6" customWidth="1"/>
    <col min="2818" max="2818" width="22.25" style="6" customWidth="1"/>
    <col min="2819" max="3067" width="9" style="6"/>
    <col min="3068" max="3068" width="4.75" style="6" bestFit="1" customWidth="1"/>
    <col min="3069" max="3069" width="7.75" style="6" bestFit="1" customWidth="1"/>
    <col min="3070" max="3070" width="25.125" style="6" customWidth="1"/>
    <col min="3071" max="3071" width="23.25" style="6" customWidth="1"/>
    <col min="3072" max="3072" width="15.5" style="6" customWidth="1"/>
    <col min="3073" max="3073" width="26.75" style="6" customWidth="1"/>
    <col min="3074" max="3074" width="22.25" style="6" customWidth="1"/>
    <col min="3075" max="3323" width="9" style="6"/>
    <col min="3324" max="3324" width="4.75" style="6" bestFit="1" customWidth="1"/>
    <col min="3325" max="3325" width="7.75" style="6" bestFit="1" customWidth="1"/>
    <col min="3326" max="3326" width="25.125" style="6" customWidth="1"/>
    <col min="3327" max="3327" width="23.25" style="6" customWidth="1"/>
    <col min="3328" max="3328" width="15.5" style="6" customWidth="1"/>
    <col min="3329" max="3329" width="26.75" style="6" customWidth="1"/>
    <col min="3330" max="3330" width="22.25" style="6" customWidth="1"/>
    <col min="3331" max="3579" width="9" style="6"/>
    <col min="3580" max="3580" width="4.75" style="6" bestFit="1" customWidth="1"/>
    <col min="3581" max="3581" width="7.75" style="6" bestFit="1" customWidth="1"/>
    <col min="3582" max="3582" width="25.125" style="6" customWidth="1"/>
    <col min="3583" max="3583" width="23.25" style="6" customWidth="1"/>
    <col min="3584" max="3584" width="15.5" style="6" customWidth="1"/>
    <col min="3585" max="3585" width="26.75" style="6" customWidth="1"/>
    <col min="3586" max="3586" width="22.25" style="6" customWidth="1"/>
    <col min="3587" max="3835" width="9" style="6"/>
    <col min="3836" max="3836" width="4.75" style="6" bestFit="1" customWidth="1"/>
    <col min="3837" max="3837" width="7.75" style="6" bestFit="1" customWidth="1"/>
    <col min="3838" max="3838" width="25.125" style="6" customWidth="1"/>
    <col min="3839" max="3839" width="23.25" style="6" customWidth="1"/>
    <col min="3840" max="3840" width="15.5" style="6" customWidth="1"/>
    <col min="3841" max="3841" width="26.75" style="6" customWidth="1"/>
    <col min="3842" max="3842" width="22.25" style="6" customWidth="1"/>
    <col min="3843" max="4091" width="9" style="6"/>
    <col min="4092" max="4092" width="4.75" style="6" bestFit="1" customWidth="1"/>
    <col min="4093" max="4093" width="7.75" style="6" bestFit="1" customWidth="1"/>
    <col min="4094" max="4094" width="25.125" style="6" customWidth="1"/>
    <col min="4095" max="4095" width="23.25" style="6" customWidth="1"/>
    <col min="4096" max="4096" width="15.5" style="6" customWidth="1"/>
    <col min="4097" max="4097" width="26.75" style="6" customWidth="1"/>
    <col min="4098" max="4098" width="22.25" style="6" customWidth="1"/>
    <col min="4099" max="4347" width="9" style="6"/>
    <col min="4348" max="4348" width="4.75" style="6" bestFit="1" customWidth="1"/>
    <col min="4349" max="4349" width="7.75" style="6" bestFit="1" customWidth="1"/>
    <col min="4350" max="4350" width="25.125" style="6" customWidth="1"/>
    <col min="4351" max="4351" width="23.25" style="6" customWidth="1"/>
    <col min="4352" max="4352" width="15.5" style="6" customWidth="1"/>
    <col min="4353" max="4353" width="26.75" style="6" customWidth="1"/>
    <col min="4354" max="4354" width="22.25" style="6" customWidth="1"/>
    <col min="4355" max="4603" width="9" style="6"/>
    <col min="4604" max="4604" width="4.75" style="6" bestFit="1" customWidth="1"/>
    <col min="4605" max="4605" width="7.75" style="6" bestFit="1" customWidth="1"/>
    <col min="4606" max="4606" width="25.125" style="6" customWidth="1"/>
    <col min="4607" max="4607" width="23.25" style="6" customWidth="1"/>
    <col min="4608" max="4608" width="15.5" style="6" customWidth="1"/>
    <col min="4609" max="4609" width="26.75" style="6" customWidth="1"/>
    <col min="4610" max="4610" width="22.25" style="6" customWidth="1"/>
    <col min="4611" max="4859" width="9" style="6"/>
    <col min="4860" max="4860" width="4.75" style="6" bestFit="1" customWidth="1"/>
    <col min="4861" max="4861" width="7.75" style="6" bestFit="1" customWidth="1"/>
    <col min="4862" max="4862" width="25.125" style="6" customWidth="1"/>
    <col min="4863" max="4863" width="23.25" style="6" customWidth="1"/>
    <col min="4864" max="4864" width="15.5" style="6" customWidth="1"/>
    <col min="4865" max="4865" width="26.75" style="6" customWidth="1"/>
    <col min="4866" max="4866" width="22.25" style="6" customWidth="1"/>
    <col min="4867" max="5115" width="9" style="6"/>
    <col min="5116" max="5116" width="4.75" style="6" bestFit="1" customWidth="1"/>
    <col min="5117" max="5117" width="7.75" style="6" bestFit="1" customWidth="1"/>
    <col min="5118" max="5118" width="25.125" style="6" customWidth="1"/>
    <col min="5119" max="5119" width="23.25" style="6" customWidth="1"/>
    <col min="5120" max="5120" width="15.5" style="6" customWidth="1"/>
    <col min="5121" max="5121" width="26.75" style="6" customWidth="1"/>
    <col min="5122" max="5122" width="22.25" style="6" customWidth="1"/>
    <col min="5123" max="5371" width="9" style="6"/>
    <col min="5372" max="5372" width="4.75" style="6" bestFit="1" customWidth="1"/>
    <col min="5373" max="5373" width="7.75" style="6" bestFit="1" customWidth="1"/>
    <col min="5374" max="5374" width="25.125" style="6" customWidth="1"/>
    <col min="5375" max="5375" width="23.25" style="6" customWidth="1"/>
    <col min="5376" max="5376" width="15.5" style="6" customWidth="1"/>
    <col min="5377" max="5377" width="26.75" style="6" customWidth="1"/>
    <col min="5378" max="5378" width="22.25" style="6" customWidth="1"/>
    <col min="5379" max="5627" width="9" style="6"/>
    <col min="5628" max="5628" width="4.75" style="6" bestFit="1" customWidth="1"/>
    <col min="5629" max="5629" width="7.75" style="6" bestFit="1" customWidth="1"/>
    <col min="5630" max="5630" width="25.125" style="6" customWidth="1"/>
    <col min="5631" max="5631" width="23.25" style="6" customWidth="1"/>
    <col min="5632" max="5632" width="15.5" style="6" customWidth="1"/>
    <col min="5633" max="5633" width="26.75" style="6" customWidth="1"/>
    <col min="5634" max="5634" width="22.25" style="6" customWidth="1"/>
    <col min="5635" max="5883" width="9" style="6"/>
    <col min="5884" max="5884" width="4.75" style="6" bestFit="1" customWidth="1"/>
    <col min="5885" max="5885" width="7.75" style="6" bestFit="1" customWidth="1"/>
    <col min="5886" max="5886" width="25.125" style="6" customWidth="1"/>
    <col min="5887" max="5887" width="23.25" style="6" customWidth="1"/>
    <col min="5888" max="5888" width="15.5" style="6" customWidth="1"/>
    <col min="5889" max="5889" width="26.75" style="6" customWidth="1"/>
    <col min="5890" max="5890" width="22.25" style="6" customWidth="1"/>
    <col min="5891" max="6139" width="9" style="6"/>
    <col min="6140" max="6140" width="4.75" style="6" bestFit="1" customWidth="1"/>
    <col min="6141" max="6141" width="7.75" style="6" bestFit="1" customWidth="1"/>
    <col min="6142" max="6142" width="25.125" style="6" customWidth="1"/>
    <col min="6143" max="6143" width="23.25" style="6" customWidth="1"/>
    <col min="6144" max="6144" width="15.5" style="6" customWidth="1"/>
    <col min="6145" max="6145" width="26.75" style="6" customWidth="1"/>
    <col min="6146" max="6146" width="22.25" style="6" customWidth="1"/>
    <col min="6147" max="6395" width="9" style="6"/>
    <col min="6396" max="6396" width="4.75" style="6" bestFit="1" customWidth="1"/>
    <col min="6397" max="6397" width="7.75" style="6" bestFit="1" customWidth="1"/>
    <col min="6398" max="6398" width="25.125" style="6" customWidth="1"/>
    <col min="6399" max="6399" width="23.25" style="6" customWidth="1"/>
    <col min="6400" max="6400" width="15.5" style="6" customWidth="1"/>
    <col min="6401" max="6401" width="26.75" style="6" customWidth="1"/>
    <col min="6402" max="6402" width="22.25" style="6" customWidth="1"/>
    <col min="6403" max="6651" width="9" style="6"/>
    <col min="6652" max="6652" width="4.75" style="6" bestFit="1" customWidth="1"/>
    <col min="6653" max="6653" width="7.75" style="6" bestFit="1" customWidth="1"/>
    <col min="6654" max="6654" width="25.125" style="6" customWidth="1"/>
    <col min="6655" max="6655" width="23.25" style="6" customWidth="1"/>
    <col min="6656" max="6656" width="15.5" style="6" customWidth="1"/>
    <col min="6657" max="6657" width="26.75" style="6" customWidth="1"/>
    <col min="6658" max="6658" width="22.25" style="6" customWidth="1"/>
    <col min="6659" max="6907" width="9" style="6"/>
    <col min="6908" max="6908" width="4.75" style="6" bestFit="1" customWidth="1"/>
    <col min="6909" max="6909" width="7.75" style="6" bestFit="1" customWidth="1"/>
    <col min="6910" max="6910" width="25.125" style="6" customWidth="1"/>
    <col min="6911" max="6911" width="23.25" style="6" customWidth="1"/>
    <col min="6912" max="6912" width="15.5" style="6" customWidth="1"/>
    <col min="6913" max="6913" width="26.75" style="6" customWidth="1"/>
    <col min="6914" max="6914" width="22.25" style="6" customWidth="1"/>
    <col min="6915" max="7163" width="9" style="6"/>
    <col min="7164" max="7164" width="4.75" style="6" bestFit="1" customWidth="1"/>
    <col min="7165" max="7165" width="7.75" style="6" bestFit="1" customWidth="1"/>
    <col min="7166" max="7166" width="25.125" style="6" customWidth="1"/>
    <col min="7167" max="7167" width="23.25" style="6" customWidth="1"/>
    <col min="7168" max="7168" width="15.5" style="6" customWidth="1"/>
    <col min="7169" max="7169" width="26.75" style="6" customWidth="1"/>
    <col min="7170" max="7170" width="22.25" style="6" customWidth="1"/>
    <col min="7171" max="7419" width="9" style="6"/>
    <col min="7420" max="7420" width="4.75" style="6" bestFit="1" customWidth="1"/>
    <col min="7421" max="7421" width="7.75" style="6" bestFit="1" customWidth="1"/>
    <col min="7422" max="7422" width="25.125" style="6" customWidth="1"/>
    <col min="7423" max="7423" width="23.25" style="6" customWidth="1"/>
    <col min="7424" max="7424" width="15.5" style="6" customWidth="1"/>
    <col min="7425" max="7425" width="26.75" style="6" customWidth="1"/>
    <col min="7426" max="7426" width="22.25" style="6" customWidth="1"/>
    <col min="7427" max="7675" width="9" style="6"/>
    <col min="7676" max="7676" width="4.75" style="6" bestFit="1" customWidth="1"/>
    <col min="7677" max="7677" width="7.75" style="6" bestFit="1" customWidth="1"/>
    <col min="7678" max="7678" width="25.125" style="6" customWidth="1"/>
    <col min="7679" max="7679" width="23.25" style="6" customWidth="1"/>
    <col min="7680" max="7680" width="15.5" style="6" customWidth="1"/>
    <col min="7681" max="7681" width="26.75" style="6" customWidth="1"/>
    <col min="7682" max="7682" width="22.25" style="6" customWidth="1"/>
    <col min="7683" max="7931" width="9" style="6"/>
    <col min="7932" max="7932" width="4.75" style="6" bestFit="1" customWidth="1"/>
    <col min="7933" max="7933" width="7.75" style="6" bestFit="1" customWidth="1"/>
    <col min="7934" max="7934" width="25.125" style="6" customWidth="1"/>
    <col min="7935" max="7935" width="23.25" style="6" customWidth="1"/>
    <col min="7936" max="7936" width="15.5" style="6" customWidth="1"/>
    <col min="7937" max="7937" width="26.75" style="6" customWidth="1"/>
    <col min="7938" max="7938" width="22.25" style="6" customWidth="1"/>
    <col min="7939" max="8187" width="9" style="6"/>
    <col min="8188" max="8188" width="4.75" style="6" bestFit="1" customWidth="1"/>
    <col min="8189" max="8189" width="7.75" style="6" bestFit="1" customWidth="1"/>
    <col min="8190" max="8190" width="25.125" style="6" customWidth="1"/>
    <col min="8191" max="8191" width="23.25" style="6" customWidth="1"/>
    <col min="8192" max="8192" width="15.5" style="6" customWidth="1"/>
    <col min="8193" max="8193" width="26.75" style="6" customWidth="1"/>
    <col min="8194" max="8194" width="22.25" style="6" customWidth="1"/>
    <col min="8195" max="8443" width="9" style="6"/>
    <col min="8444" max="8444" width="4.75" style="6" bestFit="1" customWidth="1"/>
    <col min="8445" max="8445" width="7.75" style="6" bestFit="1" customWidth="1"/>
    <col min="8446" max="8446" width="25.125" style="6" customWidth="1"/>
    <col min="8447" max="8447" width="23.25" style="6" customWidth="1"/>
    <col min="8448" max="8448" width="15.5" style="6" customWidth="1"/>
    <col min="8449" max="8449" width="26.75" style="6" customWidth="1"/>
    <col min="8450" max="8450" width="22.25" style="6" customWidth="1"/>
    <col min="8451" max="8699" width="9" style="6"/>
    <col min="8700" max="8700" width="4.75" style="6" bestFit="1" customWidth="1"/>
    <col min="8701" max="8701" width="7.75" style="6" bestFit="1" customWidth="1"/>
    <col min="8702" max="8702" width="25.125" style="6" customWidth="1"/>
    <col min="8703" max="8703" width="23.25" style="6" customWidth="1"/>
    <col min="8704" max="8704" width="15.5" style="6" customWidth="1"/>
    <col min="8705" max="8705" width="26.75" style="6" customWidth="1"/>
    <col min="8706" max="8706" width="22.25" style="6" customWidth="1"/>
    <col min="8707" max="8955" width="9" style="6"/>
    <col min="8956" max="8956" width="4.75" style="6" bestFit="1" customWidth="1"/>
    <col min="8957" max="8957" width="7.75" style="6" bestFit="1" customWidth="1"/>
    <col min="8958" max="8958" width="25.125" style="6" customWidth="1"/>
    <col min="8959" max="8959" width="23.25" style="6" customWidth="1"/>
    <col min="8960" max="8960" width="15.5" style="6" customWidth="1"/>
    <col min="8961" max="8961" width="26.75" style="6" customWidth="1"/>
    <col min="8962" max="8962" width="22.25" style="6" customWidth="1"/>
    <col min="8963" max="9211" width="9" style="6"/>
    <col min="9212" max="9212" width="4.75" style="6" bestFit="1" customWidth="1"/>
    <col min="9213" max="9213" width="7.75" style="6" bestFit="1" customWidth="1"/>
    <col min="9214" max="9214" width="25.125" style="6" customWidth="1"/>
    <col min="9215" max="9215" width="23.25" style="6" customWidth="1"/>
    <col min="9216" max="9216" width="15.5" style="6" customWidth="1"/>
    <col min="9217" max="9217" width="26.75" style="6" customWidth="1"/>
    <col min="9218" max="9218" width="22.25" style="6" customWidth="1"/>
    <col min="9219" max="9467" width="9" style="6"/>
    <col min="9468" max="9468" width="4.75" style="6" bestFit="1" customWidth="1"/>
    <col min="9469" max="9469" width="7.75" style="6" bestFit="1" customWidth="1"/>
    <col min="9470" max="9470" width="25.125" style="6" customWidth="1"/>
    <col min="9471" max="9471" width="23.25" style="6" customWidth="1"/>
    <col min="9472" max="9472" width="15.5" style="6" customWidth="1"/>
    <col min="9473" max="9473" width="26.75" style="6" customWidth="1"/>
    <col min="9474" max="9474" width="22.25" style="6" customWidth="1"/>
    <col min="9475" max="9723" width="9" style="6"/>
    <col min="9724" max="9724" width="4.75" style="6" bestFit="1" customWidth="1"/>
    <col min="9725" max="9725" width="7.75" style="6" bestFit="1" customWidth="1"/>
    <col min="9726" max="9726" width="25.125" style="6" customWidth="1"/>
    <col min="9727" max="9727" width="23.25" style="6" customWidth="1"/>
    <col min="9728" max="9728" width="15.5" style="6" customWidth="1"/>
    <col min="9729" max="9729" width="26.75" style="6" customWidth="1"/>
    <col min="9730" max="9730" width="22.25" style="6" customWidth="1"/>
    <col min="9731" max="9979" width="9" style="6"/>
    <col min="9980" max="9980" width="4.75" style="6" bestFit="1" customWidth="1"/>
    <col min="9981" max="9981" width="7.75" style="6" bestFit="1" customWidth="1"/>
    <col min="9982" max="9982" width="25.125" style="6" customWidth="1"/>
    <col min="9983" max="9983" width="23.25" style="6" customWidth="1"/>
    <col min="9984" max="9984" width="15.5" style="6" customWidth="1"/>
    <col min="9985" max="9985" width="26.75" style="6" customWidth="1"/>
    <col min="9986" max="9986" width="22.25" style="6" customWidth="1"/>
    <col min="9987" max="10235" width="9" style="6"/>
    <col min="10236" max="10236" width="4.75" style="6" bestFit="1" customWidth="1"/>
    <col min="10237" max="10237" width="7.75" style="6" bestFit="1" customWidth="1"/>
    <col min="10238" max="10238" width="25.125" style="6" customWidth="1"/>
    <col min="10239" max="10239" width="23.25" style="6" customWidth="1"/>
    <col min="10240" max="10240" width="15.5" style="6" customWidth="1"/>
    <col min="10241" max="10241" width="26.75" style="6" customWidth="1"/>
    <col min="10242" max="10242" width="22.25" style="6" customWidth="1"/>
    <col min="10243" max="10491" width="9" style="6"/>
    <col min="10492" max="10492" width="4.75" style="6" bestFit="1" customWidth="1"/>
    <col min="10493" max="10493" width="7.75" style="6" bestFit="1" customWidth="1"/>
    <col min="10494" max="10494" width="25.125" style="6" customWidth="1"/>
    <col min="10495" max="10495" width="23.25" style="6" customWidth="1"/>
    <col min="10496" max="10496" width="15.5" style="6" customWidth="1"/>
    <col min="10497" max="10497" width="26.75" style="6" customWidth="1"/>
    <col min="10498" max="10498" width="22.25" style="6" customWidth="1"/>
    <col min="10499" max="10747" width="9" style="6"/>
    <col min="10748" max="10748" width="4.75" style="6" bestFit="1" customWidth="1"/>
    <col min="10749" max="10749" width="7.75" style="6" bestFit="1" customWidth="1"/>
    <col min="10750" max="10750" width="25.125" style="6" customWidth="1"/>
    <col min="10751" max="10751" width="23.25" style="6" customWidth="1"/>
    <col min="10752" max="10752" width="15.5" style="6" customWidth="1"/>
    <col min="10753" max="10753" width="26.75" style="6" customWidth="1"/>
    <col min="10754" max="10754" width="22.25" style="6" customWidth="1"/>
    <col min="10755" max="11003" width="9" style="6"/>
    <col min="11004" max="11004" width="4.75" style="6" bestFit="1" customWidth="1"/>
    <col min="11005" max="11005" width="7.75" style="6" bestFit="1" customWidth="1"/>
    <col min="11006" max="11006" width="25.125" style="6" customWidth="1"/>
    <col min="11007" max="11007" width="23.25" style="6" customWidth="1"/>
    <col min="11008" max="11008" width="15.5" style="6" customWidth="1"/>
    <col min="11009" max="11009" width="26.75" style="6" customWidth="1"/>
    <col min="11010" max="11010" width="22.25" style="6" customWidth="1"/>
    <col min="11011" max="11259" width="9" style="6"/>
    <col min="11260" max="11260" width="4.75" style="6" bestFit="1" customWidth="1"/>
    <col min="11261" max="11261" width="7.75" style="6" bestFit="1" customWidth="1"/>
    <col min="11262" max="11262" width="25.125" style="6" customWidth="1"/>
    <col min="11263" max="11263" width="23.25" style="6" customWidth="1"/>
    <col min="11264" max="11264" width="15.5" style="6" customWidth="1"/>
    <col min="11265" max="11265" width="26.75" style="6" customWidth="1"/>
    <col min="11266" max="11266" width="22.25" style="6" customWidth="1"/>
    <col min="11267" max="11515" width="9" style="6"/>
    <col min="11516" max="11516" width="4.75" style="6" bestFit="1" customWidth="1"/>
    <col min="11517" max="11517" width="7.75" style="6" bestFit="1" customWidth="1"/>
    <col min="11518" max="11518" width="25.125" style="6" customWidth="1"/>
    <col min="11519" max="11519" width="23.25" style="6" customWidth="1"/>
    <col min="11520" max="11520" width="15.5" style="6" customWidth="1"/>
    <col min="11521" max="11521" width="26.75" style="6" customWidth="1"/>
    <col min="11522" max="11522" width="22.25" style="6" customWidth="1"/>
    <col min="11523" max="11771" width="9" style="6"/>
    <col min="11772" max="11772" width="4.75" style="6" bestFit="1" customWidth="1"/>
    <col min="11773" max="11773" width="7.75" style="6" bestFit="1" customWidth="1"/>
    <col min="11774" max="11774" width="25.125" style="6" customWidth="1"/>
    <col min="11775" max="11775" width="23.25" style="6" customWidth="1"/>
    <col min="11776" max="11776" width="15.5" style="6" customWidth="1"/>
    <col min="11777" max="11777" width="26.75" style="6" customWidth="1"/>
    <col min="11778" max="11778" width="22.25" style="6" customWidth="1"/>
    <col min="11779" max="12027" width="9" style="6"/>
    <col min="12028" max="12028" width="4.75" style="6" bestFit="1" customWidth="1"/>
    <col min="12029" max="12029" width="7.75" style="6" bestFit="1" customWidth="1"/>
    <col min="12030" max="12030" width="25.125" style="6" customWidth="1"/>
    <col min="12031" max="12031" width="23.25" style="6" customWidth="1"/>
    <col min="12032" max="12032" width="15.5" style="6" customWidth="1"/>
    <col min="12033" max="12033" width="26.75" style="6" customWidth="1"/>
    <col min="12034" max="12034" width="22.25" style="6" customWidth="1"/>
    <col min="12035" max="12283" width="9" style="6"/>
    <col min="12284" max="12284" width="4.75" style="6" bestFit="1" customWidth="1"/>
    <col min="12285" max="12285" width="7.75" style="6" bestFit="1" customWidth="1"/>
    <col min="12286" max="12286" width="25.125" style="6" customWidth="1"/>
    <col min="12287" max="12287" width="23.25" style="6" customWidth="1"/>
    <col min="12288" max="12288" width="15.5" style="6" customWidth="1"/>
    <col min="12289" max="12289" width="26.75" style="6" customWidth="1"/>
    <col min="12290" max="12290" width="22.25" style="6" customWidth="1"/>
    <col min="12291" max="12539" width="9" style="6"/>
    <col min="12540" max="12540" width="4.75" style="6" bestFit="1" customWidth="1"/>
    <col min="12541" max="12541" width="7.75" style="6" bestFit="1" customWidth="1"/>
    <col min="12542" max="12542" width="25.125" style="6" customWidth="1"/>
    <col min="12543" max="12543" width="23.25" style="6" customWidth="1"/>
    <col min="12544" max="12544" width="15.5" style="6" customWidth="1"/>
    <col min="12545" max="12545" width="26.75" style="6" customWidth="1"/>
    <col min="12546" max="12546" width="22.25" style="6" customWidth="1"/>
    <col min="12547" max="12795" width="9" style="6"/>
    <col min="12796" max="12796" width="4.75" style="6" bestFit="1" customWidth="1"/>
    <col min="12797" max="12797" width="7.75" style="6" bestFit="1" customWidth="1"/>
    <col min="12798" max="12798" width="25.125" style="6" customWidth="1"/>
    <col min="12799" max="12799" width="23.25" style="6" customWidth="1"/>
    <col min="12800" max="12800" width="15.5" style="6" customWidth="1"/>
    <col min="12801" max="12801" width="26.75" style="6" customWidth="1"/>
    <col min="12802" max="12802" width="22.25" style="6" customWidth="1"/>
    <col min="12803" max="13051" width="9" style="6"/>
    <col min="13052" max="13052" width="4.75" style="6" bestFit="1" customWidth="1"/>
    <col min="13053" max="13053" width="7.75" style="6" bestFit="1" customWidth="1"/>
    <col min="13054" max="13054" width="25.125" style="6" customWidth="1"/>
    <col min="13055" max="13055" width="23.25" style="6" customWidth="1"/>
    <col min="13056" max="13056" width="15.5" style="6" customWidth="1"/>
    <col min="13057" max="13057" width="26.75" style="6" customWidth="1"/>
    <col min="13058" max="13058" width="22.25" style="6" customWidth="1"/>
    <col min="13059" max="13307" width="9" style="6"/>
    <col min="13308" max="13308" width="4.75" style="6" bestFit="1" customWidth="1"/>
    <col min="13309" max="13309" width="7.75" style="6" bestFit="1" customWidth="1"/>
    <col min="13310" max="13310" width="25.125" style="6" customWidth="1"/>
    <col min="13311" max="13311" width="23.25" style="6" customWidth="1"/>
    <col min="13312" max="13312" width="15.5" style="6" customWidth="1"/>
    <col min="13313" max="13313" width="26.75" style="6" customWidth="1"/>
    <col min="13314" max="13314" width="22.25" style="6" customWidth="1"/>
    <col min="13315" max="13563" width="9" style="6"/>
    <col min="13564" max="13564" width="4.75" style="6" bestFit="1" customWidth="1"/>
    <col min="13565" max="13565" width="7.75" style="6" bestFit="1" customWidth="1"/>
    <col min="13566" max="13566" width="25.125" style="6" customWidth="1"/>
    <col min="13567" max="13567" width="23.25" style="6" customWidth="1"/>
    <col min="13568" max="13568" width="15.5" style="6" customWidth="1"/>
    <col min="13569" max="13569" width="26.75" style="6" customWidth="1"/>
    <col min="13570" max="13570" width="22.25" style="6" customWidth="1"/>
    <col min="13571" max="13819" width="9" style="6"/>
    <col min="13820" max="13820" width="4.75" style="6" bestFit="1" customWidth="1"/>
    <col min="13821" max="13821" width="7.75" style="6" bestFit="1" customWidth="1"/>
    <col min="13822" max="13822" width="25.125" style="6" customWidth="1"/>
    <col min="13823" max="13823" width="23.25" style="6" customWidth="1"/>
    <col min="13824" max="13824" width="15.5" style="6" customWidth="1"/>
    <col min="13825" max="13825" width="26.75" style="6" customWidth="1"/>
    <col min="13826" max="13826" width="22.25" style="6" customWidth="1"/>
    <col min="13827" max="14075" width="9" style="6"/>
    <col min="14076" max="14076" width="4.75" style="6" bestFit="1" customWidth="1"/>
    <col min="14077" max="14077" width="7.75" style="6" bestFit="1" customWidth="1"/>
    <col min="14078" max="14078" width="25.125" style="6" customWidth="1"/>
    <col min="14079" max="14079" width="23.25" style="6" customWidth="1"/>
    <col min="14080" max="14080" width="15.5" style="6" customWidth="1"/>
    <col min="14081" max="14081" width="26.75" style="6" customWidth="1"/>
    <col min="14082" max="14082" width="22.25" style="6" customWidth="1"/>
    <col min="14083" max="14331" width="9" style="6"/>
    <col min="14332" max="14332" width="4.75" style="6" bestFit="1" customWidth="1"/>
    <col min="14333" max="14333" width="7.75" style="6" bestFit="1" customWidth="1"/>
    <col min="14334" max="14334" width="25.125" style="6" customWidth="1"/>
    <col min="14335" max="14335" width="23.25" style="6" customWidth="1"/>
    <col min="14336" max="14336" width="15.5" style="6" customWidth="1"/>
    <col min="14337" max="14337" width="26.75" style="6" customWidth="1"/>
    <col min="14338" max="14338" width="22.25" style="6" customWidth="1"/>
    <col min="14339" max="14587" width="9" style="6"/>
    <col min="14588" max="14588" width="4.75" style="6" bestFit="1" customWidth="1"/>
    <col min="14589" max="14589" width="7.75" style="6" bestFit="1" customWidth="1"/>
    <col min="14590" max="14590" width="25.125" style="6" customWidth="1"/>
    <col min="14591" max="14591" width="23.25" style="6" customWidth="1"/>
    <col min="14592" max="14592" width="15.5" style="6" customWidth="1"/>
    <col min="14593" max="14593" width="26.75" style="6" customWidth="1"/>
    <col min="14594" max="14594" width="22.25" style="6" customWidth="1"/>
    <col min="14595" max="14843" width="9" style="6"/>
    <col min="14844" max="14844" width="4.75" style="6" bestFit="1" customWidth="1"/>
    <col min="14845" max="14845" width="7.75" style="6" bestFit="1" customWidth="1"/>
    <col min="14846" max="14846" width="25.125" style="6" customWidth="1"/>
    <col min="14847" max="14847" width="23.25" style="6" customWidth="1"/>
    <col min="14848" max="14848" width="15.5" style="6" customWidth="1"/>
    <col min="14849" max="14849" width="26.75" style="6" customWidth="1"/>
    <col min="14850" max="14850" width="22.25" style="6" customWidth="1"/>
    <col min="14851" max="15099" width="9" style="6"/>
    <col min="15100" max="15100" width="4.75" style="6" bestFit="1" customWidth="1"/>
    <col min="15101" max="15101" width="7.75" style="6" bestFit="1" customWidth="1"/>
    <col min="15102" max="15102" width="25.125" style="6" customWidth="1"/>
    <col min="15103" max="15103" width="23.25" style="6" customWidth="1"/>
    <col min="15104" max="15104" width="15.5" style="6" customWidth="1"/>
    <col min="15105" max="15105" width="26.75" style="6" customWidth="1"/>
    <col min="15106" max="15106" width="22.25" style="6" customWidth="1"/>
    <col min="15107" max="15355" width="9" style="6"/>
    <col min="15356" max="15356" width="4.75" style="6" bestFit="1" customWidth="1"/>
    <col min="15357" max="15357" width="7.75" style="6" bestFit="1" customWidth="1"/>
    <col min="15358" max="15358" width="25.125" style="6" customWidth="1"/>
    <col min="15359" max="15359" width="23.25" style="6" customWidth="1"/>
    <col min="15360" max="15360" width="15.5" style="6" customWidth="1"/>
    <col min="15361" max="15361" width="26.75" style="6" customWidth="1"/>
    <col min="15362" max="15362" width="22.25" style="6" customWidth="1"/>
    <col min="15363" max="15611" width="9" style="6"/>
    <col min="15612" max="15612" width="4.75" style="6" bestFit="1" customWidth="1"/>
    <col min="15613" max="15613" width="7.75" style="6" bestFit="1" customWidth="1"/>
    <col min="15614" max="15614" width="25.125" style="6" customWidth="1"/>
    <col min="15615" max="15615" width="23.25" style="6" customWidth="1"/>
    <col min="15616" max="15616" width="15.5" style="6" customWidth="1"/>
    <col min="15617" max="15617" width="26.75" style="6" customWidth="1"/>
    <col min="15618" max="15618" width="22.25" style="6" customWidth="1"/>
    <col min="15619" max="15867" width="9" style="6"/>
    <col min="15868" max="15868" width="4.75" style="6" bestFit="1" customWidth="1"/>
    <col min="15869" max="15869" width="7.75" style="6" bestFit="1" customWidth="1"/>
    <col min="15870" max="15870" width="25.125" style="6" customWidth="1"/>
    <col min="15871" max="15871" width="23.25" style="6" customWidth="1"/>
    <col min="15872" max="15872" width="15.5" style="6" customWidth="1"/>
    <col min="15873" max="15873" width="26.75" style="6" customWidth="1"/>
    <col min="15874" max="15874" width="22.25" style="6" customWidth="1"/>
    <col min="15875" max="16123" width="9" style="6"/>
    <col min="16124" max="16124" width="4.75" style="6" bestFit="1" customWidth="1"/>
    <col min="16125" max="16125" width="7.75" style="6" bestFit="1" customWidth="1"/>
    <col min="16126" max="16126" width="25.125" style="6" customWidth="1"/>
    <col min="16127" max="16127" width="23.25" style="6" customWidth="1"/>
    <col min="16128" max="16128" width="15.5" style="6" customWidth="1"/>
    <col min="16129" max="16129" width="26.75" style="6" customWidth="1"/>
    <col min="16130" max="16130" width="22.25" style="6" customWidth="1"/>
    <col min="16131" max="16384" width="9" style="6"/>
  </cols>
  <sheetData>
    <row r="1" spans="1:2" s="9" customFormat="1" ht="21.75" thickTop="1" x14ac:dyDescent="0.15">
      <c r="A1" s="1" t="s">
        <v>76</v>
      </c>
      <c r="B1" s="2" t="s">
        <v>68</v>
      </c>
    </row>
    <row r="2" spans="1:2" x14ac:dyDescent="0.15">
      <c r="A2" s="4">
        <v>1</v>
      </c>
      <c r="B2" s="5">
        <v>2540</v>
      </c>
    </row>
    <row r="3" spans="1:2" x14ac:dyDescent="0.15">
      <c r="A3" s="4">
        <v>2</v>
      </c>
      <c r="B3" s="5">
        <v>4040</v>
      </c>
    </row>
    <row r="4" spans="1:2" x14ac:dyDescent="0.15">
      <c r="A4" s="4">
        <v>3</v>
      </c>
      <c r="B4" s="5">
        <v>4670</v>
      </c>
    </row>
    <row r="5" spans="1:2" x14ac:dyDescent="0.15">
      <c r="A5" s="4">
        <v>4</v>
      </c>
      <c r="B5" s="5">
        <v>5070</v>
      </c>
    </row>
    <row r="6" spans="1:2" x14ac:dyDescent="0.15">
      <c r="A6" s="4">
        <v>5</v>
      </c>
      <c r="B6" s="5">
        <v>5480</v>
      </c>
    </row>
    <row r="7" spans="1:2" x14ac:dyDescent="0.15">
      <c r="A7" s="4">
        <v>6</v>
      </c>
      <c r="B7" s="5">
        <v>5740</v>
      </c>
    </row>
    <row r="8" spans="1:2" x14ac:dyDescent="0.15">
      <c r="A8" s="4">
        <v>7</v>
      </c>
      <c r="B8" s="5">
        <v>6020</v>
      </c>
    </row>
    <row r="9" spans="1:2" x14ac:dyDescent="0.15">
      <c r="A9" s="4">
        <v>8</v>
      </c>
      <c r="B9" s="5">
        <f>B8+280</f>
        <v>6300</v>
      </c>
    </row>
    <row r="10" spans="1:2" x14ac:dyDescent="0.15">
      <c r="A10" s="4">
        <v>9</v>
      </c>
      <c r="B10" s="5">
        <f t="shared" ref="B10:B16" si="0">B9+280</f>
        <v>6580</v>
      </c>
    </row>
    <row r="11" spans="1:2" x14ac:dyDescent="0.15">
      <c r="A11" s="4">
        <v>10</v>
      </c>
      <c r="B11" s="5">
        <f t="shared" si="0"/>
        <v>6860</v>
      </c>
    </row>
    <row r="12" spans="1:2" x14ac:dyDescent="0.15">
      <c r="A12" s="4">
        <v>11</v>
      </c>
      <c r="B12" s="5">
        <f t="shared" si="0"/>
        <v>7140</v>
      </c>
    </row>
    <row r="13" spans="1:2" x14ac:dyDescent="0.15">
      <c r="A13" s="4">
        <v>12</v>
      </c>
      <c r="B13" s="5">
        <f t="shared" si="0"/>
        <v>7420</v>
      </c>
    </row>
    <row r="14" spans="1:2" x14ac:dyDescent="0.15">
      <c r="A14" s="4">
        <v>13</v>
      </c>
      <c r="B14" s="5">
        <f t="shared" si="0"/>
        <v>7700</v>
      </c>
    </row>
    <row r="15" spans="1:2" x14ac:dyDescent="0.15">
      <c r="A15" s="4">
        <v>14</v>
      </c>
      <c r="B15" s="5">
        <f t="shared" si="0"/>
        <v>7980</v>
      </c>
    </row>
    <row r="16" spans="1:2" x14ac:dyDescent="0.15">
      <c r="A16" s="4">
        <v>15</v>
      </c>
      <c r="B16" s="5">
        <f t="shared" si="0"/>
        <v>8260</v>
      </c>
    </row>
  </sheetData>
  <sheetProtection algorithmName="SHA-512" hashValue="q+6m8mQFcRr4esAyrhlmAFd8i9DZf9j4+a5arxqvZYUHHmmK2yw89xjBtaOlwHMto/YjUg1lo8dRhazyTER8Fw==" saltValue="glrqNJBcBaF2w2yOiJYmnQ==" spinCount="100000" sheet="1" objects="1" scenario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workbookViewId="0">
      <selection activeCell="B22" sqref="B22"/>
    </sheetView>
  </sheetViews>
  <sheetFormatPr defaultRowHeight="21" x14ac:dyDescent="0.15"/>
  <cols>
    <col min="1" max="1" width="9.5" style="8" customWidth="1"/>
    <col min="2" max="2" width="26.75" style="6" customWidth="1"/>
    <col min="3" max="251" width="9" style="6"/>
    <col min="252" max="252" width="4.75" style="6" bestFit="1" customWidth="1"/>
    <col min="253" max="253" width="7.75" style="6" bestFit="1" customWidth="1"/>
    <col min="254" max="254" width="25.125" style="6" customWidth="1"/>
    <col min="255" max="255" width="23.25" style="6" customWidth="1"/>
    <col min="256" max="256" width="15.5" style="6" customWidth="1"/>
    <col min="257" max="257" width="26.75" style="6" customWidth="1"/>
    <col min="258" max="258" width="22.25" style="6" customWidth="1"/>
    <col min="259" max="507" width="9" style="6"/>
    <col min="508" max="508" width="4.75" style="6" bestFit="1" customWidth="1"/>
    <col min="509" max="509" width="7.75" style="6" bestFit="1" customWidth="1"/>
    <col min="510" max="510" width="25.125" style="6" customWidth="1"/>
    <col min="511" max="511" width="23.25" style="6" customWidth="1"/>
    <col min="512" max="512" width="15.5" style="6" customWidth="1"/>
    <col min="513" max="513" width="26.75" style="6" customWidth="1"/>
    <col min="514" max="514" width="22.25" style="6" customWidth="1"/>
    <col min="515" max="763" width="9" style="6"/>
    <col min="764" max="764" width="4.75" style="6" bestFit="1" customWidth="1"/>
    <col min="765" max="765" width="7.75" style="6" bestFit="1" customWidth="1"/>
    <col min="766" max="766" width="25.125" style="6" customWidth="1"/>
    <col min="767" max="767" width="23.25" style="6" customWidth="1"/>
    <col min="768" max="768" width="15.5" style="6" customWidth="1"/>
    <col min="769" max="769" width="26.75" style="6" customWidth="1"/>
    <col min="770" max="770" width="22.25" style="6" customWidth="1"/>
    <col min="771" max="1019" width="9" style="6"/>
    <col min="1020" max="1020" width="4.75" style="6" bestFit="1" customWidth="1"/>
    <col min="1021" max="1021" width="7.75" style="6" bestFit="1" customWidth="1"/>
    <col min="1022" max="1022" width="25.125" style="6" customWidth="1"/>
    <col min="1023" max="1023" width="23.25" style="6" customWidth="1"/>
    <col min="1024" max="1024" width="15.5" style="6" customWidth="1"/>
    <col min="1025" max="1025" width="26.75" style="6" customWidth="1"/>
    <col min="1026" max="1026" width="22.25" style="6" customWidth="1"/>
    <col min="1027" max="1275" width="9" style="6"/>
    <col min="1276" max="1276" width="4.75" style="6" bestFit="1" customWidth="1"/>
    <col min="1277" max="1277" width="7.75" style="6" bestFit="1" customWidth="1"/>
    <col min="1278" max="1278" width="25.125" style="6" customWidth="1"/>
    <col min="1279" max="1279" width="23.25" style="6" customWidth="1"/>
    <col min="1280" max="1280" width="15.5" style="6" customWidth="1"/>
    <col min="1281" max="1281" width="26.75" style="6" customWidth="1"/>
    <col min="1282" max="1282" width="22.25" style="6" customWidth="1"/>
    <col min="1283" max="1531" width="9" style="6"/>
    <col min="1532" max="1532" width="4.75" style="6" bestFit="1" customWidth="1"/>
    <col min="1533" max="1533" width="7.75" style="6" bestFit="1" customWidth="1"/>
    <col min="1534" max="1534" width="25.125" style="6" customWidth="1"/>
    <col min="1535" max="1535" width="23.25" style="6" customWidth="1"/>
    <col min="1536" max="1536" width="15.5" style="6" customWidth="1"/>
    <col min="1537" max="1537" width="26.75" style="6" customWidth="1"/>
    <col min="1538" max="1538" width="22.25" style="6" customWidth="1"/>
    <col min="1539" max="1787" width="9" style="6"/>
    <col min="1788" max="1788" width="4.75" style="6" bestFit="1" customWidth="1"/>
    <col min="1789" max="1789" width="7.75" style="6" bestFit="1" customWidth="1"/>
    <col min="1790" max="1790" width="25.125" style="6" customWidth="1"/>
    <col min="1791" max="1791" width="23.25" style="6" customWidth="1"/>
    <col min="1792" max="1792" width="15.5" style="6" customWidth="1"/>
    <col min="1793" max="1793" width="26.75" style="6" customWidth="1"/>
    <col min="1794" max="1794" width="22.25" style="6" customWidth="1"/>
    <col min="1795" max="2043" width="9" style="6"/>
    <col min="2044" max="2044" width="4.75" style="6" bestFit="1" customWidth="1"/>
    <col min="2045" max="2045" width="7.75" style="6" bestFit="1" customWidth="1"/>
    <col min="2046" max="2046" width="25.125" style="6" customWidth="1"/>
    <col min="2047" max="2047" width="23.25" style="6" customWidth="1"/>
    <col min="2048" max="2048" width="15.5" style="6" customWidth="1"/>
    <col min="2049" max="2049" width="26.75" style="6" customWidth="1"/>
    <col min="2050" max="2050" width="22.25" style="6" customWidth="1"/>
    <col min="2051" max="2299" width="9" style="6"/>
    <col min="2300" max="2300" width="4.75" style="6" bestFit="1" customWidth="1"/>
    <col min="2301" max="2301" width="7.75" style="6" bestFit="1" customWidth="1"/>
    <col min="2302" max="2302" width="25.125" style="6" customWidth="1"/>
    <col min="2303" max="2303" width="23.25" style="6" customWidth="1"/>
    <col min="2304" max="2304" width="15.5" style="6" customWidth="1"/>
    <col min="2305" max="2305" width="26.75" style="6" customWidth="1"/>
    <col min="2306" max="2306" width="22.25" style="6" customWidth="1"/>
    <col min="2307" max="2555" width="9" style="6"/>
    <col min="2556" max="2556" width="4.75" style="6" bestFit="1" customWidth="1"/>
    <col min="2557" max="2557" width="7.75" style="6" bestFit="1" customWidth="1"/>
    <col min="2558" max="2558" width="25.125" style="6" customWidth="1"/>
    <col min="2559" max="2559" width="23.25" style="6" customWidth="1"/>
    <col min="2560" max="2560" width="15.5" style="6" customWidth="1"/>
    <col min="2561" max="2561" width="26.75" style="6" customWidth="1"/>
    <col min="2562" max="2562" width="22.25" style="6" customWidth="1"/>
    <col min="2563" max="2811" width="9" style="6"/>
    <col min="2812" max="2812" width="4.75" style="6" bestFit="1" customWidth="1"/>
    <col min="2813" max="2813" width="7.75" style="6" bestFit="1" customWidth="1"/>
    <col min="2814" max="2814" width="25.125" style="6" customWidth="1"/>
    <col min="2815" max="2815" width="23.25" style="6" customWidth="1"/>
    <col min="2816" max="2816" width="15.5" style="6" customWidth="1"/>
    <col min="2817" max="2817" width="26.75" style="6" customWidth="1"/>
    <col min="2818" max="2818" width="22.25" style="6" customWidth="1"/>
    <col min="2819" max="3067" width="9" style="6"/>
    <col min="3068" max="3068" width="4.75" style="6" bestFit="1" customWidth="1"/>
    <col min="3069" max="3069" width="7.75" style="6" bestFit="1" customWidth="1"/>
    <col min="3070" max="3070" width="25.125" style="6" customWidth="1"/>
    <col min="3071" max="3071" width="23.25" style="6" customWidth="1"/>
    <col min="3072" max="3072" width="15.5" style="6" customWidth="1"/>
    <col min="3073" max="3073" width="26.75" style="6" customWidth="1"/>
    <col min="3074" max="3074" width="22.25" style="6" customWidth="1"/>
    <col min="3075" max="3323" width="9" style="6"/>
    <col min="3324" max="3324" width="4.75" style="6" bestFit="1" customWidth="1"/>
    <col min="3325" max="3325" width="7.75" style="6" bestFit="1" customWidth="1"/>
    <col min="3326" max="3326" width="25.125" style="6" customWidth="1"/>
    <col min="3327" max="3327" width="23.25" style="6" customWidth="1"/>
    <col min="3328" max="3328" width="15.5" style="6" customWidth="1"/>
    <col min="3329" max="3329" width="26.75" style="6" customWidth="1"/>
    <col min="3330" max="3330" width="22.25" style="6" customWidth="1"/>
    <col min="3331" max="3579" width="9" style="6"/>
    <col min="3580" max="3580" width="4.75" style="6" bestFit="1" customWidth="1"/>
    <col min="3581" max="3581" width="7.75" style="6" bestFit="1" customWidth="1"/>
    <col min="3582" max="3582" width="25.125" style="6" customWidth="1"/>
    <col min="3583" max="3583" width="23.25" style="6" customWidth="1"/>
    <col min="3584" max="3584" width="15.5" style="6" customWidth="1"/>
    <col min="3585" max="3585" width="26.75" style="6" customWidth="1"/>
    <col min="3586" max="3586" width="22.25" style="6" customWidth="1"/>
    <col min="3587" max="3835" width="9" style="6"/>
    <col min="3836" max="3836" width="4.75" style="6" bestFit="1" customWidth="1"/>
    <col min="3837" max="3837" width="7.75" style="6" bestFit="1" customWidth="1"/>
    <col min="3838" max="3838" width="25.125" style="6" customWidth="1"/>
    <col min="3839" max="3839" width="23.25" style="6" customWidth="1"/>
    <col min="3840" max="3840" width="15.5" style="6" customWidth="1"/>
    <col min="3841" max="3841" width="26.75" style="6" customWidth="1"/>
    <col min="3842" max="3842" width="22.25" style="6" customWidth="1"/>
    <col min="3843" max="4091" width="9" style="6"/>
    <col min="4092" max="4092" width="4.75" style="6" bestFit="1" customWidth="1"/>
    <col min="4093" max="4093" width="7.75" style="6" bestFit="1" customWidth="1"/>
    <col min="4094" max="4094" width="25.125" style="6" customWidth="1"/>
    <col min="4095" max="4095" width="23.25" style="6" customWidth="1"/>
    <col min="4096" max="4096" width="15.5" style="6" customWidth="1"/>
    <col min="4097" max="4097" width="26.75" style="6" customWidth="1"/>
    <col min="4098" max="4098" width="22.25" style="6" customWidth="1"/>
    <col min="4099" max="4347" width="9" style="6"/>
    <col min="4348" max="4348" width="4.75" style="6" bestFit="1" customWidth="1"/>
    <col min="4349" max="4349" width="7.75" style="6" bestFit="1" customWidth="1"/>
    <col min="4350" max="4350" width="25.125" style="6" customWidth="1"/>
    <col min="4351" max="4351" width="23.25" style="6" customWidth="1"/>
    <col min="4352" max="4352" width="15.5" style="6" customWidth="1"/>
    <col min="4353" max="4353" width="26.75" style="6" customWidth="1"/>
    <col min="4354" max="4354" width="22.25" style="6" customWidth="1"/>
    <col min="4355" max="4603" width="9" style="6"/>
    <col min="4604" max="4604" width="4.75" style="6" bestFit="1" customWidth="1"/>
    <col min="4605" max="4605" width="7.75" style="6" bestFit="1" customWidth="1"/>
    <col min="4606" max="4606" width="25.125" style="6" customWidth="1"/>
    <col min="4607" max="4607" width="23.25" style="6" customWidth="1"/>
    <col min="4608" max="4608" width="15.5" style="6" customWidth="1"/>
    <col min="4609" max="4609" width="26.75" style="6" customWidth="1"/>
    <col min="4610" max="4610" width="22.25" style="6" customWidth="1"/>
    <col min="4611" max="4859" width="9" style="6"/>
    <col min="4860" max="4860" width="4.75" style="6" bestFit="1" customWidth="1"/>
    <col min="4861" max="4861" width="7.75" style="6" bestFit="1" customWidth="1"/>
    <col min="4862" max="4862" width="25.125" style="6" customWidth="1"/>
    <col min="4863" max="4863" width="23.25" style="6" customWidth="1"/>
    <col min="4864" max="4864" width="15.5" style="6" customWidth="1"/>
    <col min="4865" max="4865" width="26.75" style="6" customWidth="1"/>
    <col min="4866" max="4866" width="22.25" style="6" customWidth="1"/>
    <col min="4867" max="5115" width="9" style="6"/>
    <col min="5116" max="5116" width="4.75" style="6" bestFit="1" customWidth="1"/>
    <col min="5117" max="5117" width="7.75" style="6" bestFit="1" customWidth="1"/>
    <col min="5118" max="5118" width="25.125" style="6" customWidth="1"/>
    <col min="5119" max="5119" width="23.25" style="6" customWidth="1"/>
    <col min="5120" max="5120" width="15.5" style="6" customWidth="1"/>
    <col min="5121" max="5121" width="26.75" style="6" customWidth="1"/>
    <col min="5122" max="5122" width="22.25" style="6" customWidth="1"/>
    <col min="5123" max="5371" width="9" style="6"/>
    <col min="5372" max="5372" width="4.75" style="6" bestFit="1" customWidth="1"/>
    <col min="5373" max="5373" width="7.75" style="6" bestFit="1" customWidth="1"/>
    <col min="5374" max="5374" width="25.125" style="6" customWidth="1"/>
    <col min="5375" max="5375" width="23.25" style="6" customWidth="1"/>
    <col min="5376" max="5376" width="15.5" style="6" customWidth="1"/>
    <col min="5377" max="5377" width="26.75" style="6" customWidth="1"/>
    <col min="5378" max="5378" width="22.25" style="6" customWidth="1"/>
    <col min="5379" max="5627" width="9" style="6"/>
    <col min="5628" max="5628" width="4.75" style="6" bestFit="1" customWidth="1"/>
    <col min="5629" max="5629" width="7.75" style="6" bestFit="1" customWidth="1"/>
    <col min="5630" max="5630" width="25.125" style="6" customWidth="1"/>
    <col min="5631" max="5631" width="23.25" style="6" customWidth="1"/>
    <col min="5632" max="5632" width="15.5" style="6" customWidth="1"/>
    <col min="5633" max="5633" width="26.75" style="6" customWidth="1"/>
    <col min="5634" max="5634" width="22.25" style="6" customWidth="1"/>
    <col min="5635" max="5883" width="9" style="6"/>
    <col min="5884" max="5884" width="4.75" style="6" bestFit="1" customWidth="1"/>
    <col min="5885" max="5885" width="7.75" style="6" bestFit="1" customWidth="1"/>
    <col min="5886" max="5886" width="25.125" style="6" customWidth="1"/>
    <col min="5887" max="5887" width="23.25" style="6" customWidth="1"/>
    <col min="5888" max="5888" width="15.5" style="6" customWidth="1"/>
    <col min="5889" max="5889" width="26.75" style="6" customWidth="1"/>
    <col min="5890" max="5890" width="22.25" style="6" customWidth="1"/>
    <col min="5891" max="6139" width="9" style="6"/>
    <col min="6140" max="6140" width="4.75" style="6" bestFit="1" customWidth="1"/>
    <col min="6141" max="6141" width="7.75" style="6" bestFit="1" customWidth="1"/>
    <col min="6142" max="6142" width="25.125" style="6" customWidth="1"/>
    <col min="6143" max="6143" width="23.25" style="6" customWidth="1"/>
    <col min="6144" max="6144" width="15.5" style="6" customWidth="1"/>
    <col min="6145" max="6145" width="26.75" style="6" customWidth="1"/>
    <col min="6146" max="6146" width="22.25" style="6" customWidth="1"/>
    <col min="6147" max="6395" width="9" style="6"/>
    <col min="6396" max="6396" width="4.75" style="6" bestFit="1" customWidth="1"/>
    <col min="6397" max="6397" width="7.75" style="6" bestFit="1" customWidth="1"/>
    <col min="6398" max="6398" width="25.125" style="6" customWidth="1"/>
    <col min="6399" max="6399" width="23.25" style="6" customWidth="1"/>
    <col min="6400" max="6400" width="15.5" style="6" customWidth="1"/>
    <col min="6401" max="6401" width="26.75" style="6" customWidth="1"/>
    <col min="6402" max="6402" width="22.25" style="6" customWidth="1"/>
    <col min="6403" max="6651" width="9" style="6"/>
    <col min="6652" max="6652" width="4.75" style="6" bestFit="1" customWidth="1"/>
    <col min="6653" max="6653" width="7.75" style="6" bestFit="1" customWidth="1"/>
    <col min="6654" max="6654" width="25.125" style="6" customWidth="1"/>
    <col min="6655" max="6655" width="23.25" style="6" customWidth="1"/>
    <col min="6656" max="6656" width="15.5" style="6" customWidth="1"/>
    <col min="6657" max="6657" width="26.75" style="6" customWidth="1"/>
    <col min="6658" max="6658" width="22.25" style="6" customWidth="1"/>
    <col min="6659" max="6907" width="9" style="6"/>
    <col min="6908" max="6908" width="4.75" style="6" bestFit="1" customWidth="1"/>
    <col min="6909" max="6909" width="7.75" style="6" bestFit="1" customWidth="1"/>
    <col min="6910" max="6910" width="25.125" style="6" customWidth="1"/>
    <col min="6911" max="6911" width="23.25" style="6" customWidth="1"/>
    <col min="6912" max="6912" width="15.5" style="6" customWidth="1"/>
    <col min="6913" max="6913" width="26.75" style="6" customWidth="1"/>
    <col min="6914" max="6914" width="22.25" style="6" customWidth="1"/>
    <col min="6915" max="7163" width="9" style="6"/>
    <col min="7164" max="7164" width="4.75" style="6" bestFit="1" customWidth="1"/>
    <col min="7165" max="7165" width="7.75" style="6" bestFit="1" customWidth="1"/>
    <col min="7166" max="7166" width="25.125" style="6" customWidth="1"/>
    <col min="7167" max="7167" width="23.25" style="6" customWidth="1"/>
    <col min="7168" max="7168" width="15.5" style="6" customWidth="1"/>
    <col min="7169" max="7169" width="26.75" style="6" customWidth="1"/>
    <col min="7170" max="7170" width="22.25" style="6" customWidth="1"/>
    <col min="7171" max="7419" width="9" style="6"/>
    <col min="7420" max="7420" width="4.75" style="6" bestFit="1" customWidth="1"/>
    <col min="7421" max="7421" width="7.75" style="6" bestFit="1" customWidth="1"/>
    <col min="7422" max="7422" width="25.125" style="6" customWidth="1"/>
    <col min="7423" max="7423" width="23.25" style="6" customWidth="1"/>
    <col min="7424" max="7424" width="15.5" style="6" customWidth="1"/>
    <col min="7425" max="7425" width="26.75" style="6" customWidth="1"/>
    <col min="7426" max="7426" width="22.25" style="6" customWidth="1"/>
    <col min="7427" max="7675" width="9" style="6"/>
    <col min="7676" max="7676" width="4.75" style="6" bestFit="1" customWidth="1"/>
    <col min="7677" max="7677" width="7.75" style="6" bestFit="1" customWidth="1"/>
    <col min="7678" max="7678" width="25.125" style="6" customWidth="1"/>
    <col min="7679" max="7679" width="23.25" style="6" customWidth="1"/>
    <col min="7680" max="7680" width="15.5" style="6" customWidth="1"/>
    <col min="7681" max="7681" width="26.75" style="6" customWidth="1"/>
    <col min="7682" max="7682" width="22.25" style="6" customWidth="1"/>
    <col min="7683" max="7931" width="9" style="6"/>
    <col min="7932" max="7932" width="4.75" style="6" bestFit="1" customWidth="1"/>
    <col min="7933" max="7933" width="7.75" style="6" bestFit="1" customWidth="1"/>
    <col min="7934" max="7934" width="25.125" style="6" customWidth="1"/>
    <col min="7935" max="7935" width="23.25" style="6" customWidth="1"/>
    <col min="7936" max="7936" width="15.5" style="6" customWidth="1"/>
    <col min="7937" max="7937" width="26.75" style="6" customWidth="1"/>
    <col min="7938" max="7938" width="22.25" style="6" customWidth="1"/>
    <col min="7939" max="8187" width="9" style="6"/>
    <col min="8188" max="8188" width="4.75" style="6" bestFit="1" customWidth="1"/>
    <col min="8189" max="8189" width="7.75" style="6" bestFit="1" customWidth="1"/>
    <col min="8190" max="8190" width="25.125" style="6" customWidth="1"/>
    <col min="8191" max="8191" width="23.25" style="6" customWidth="1"/>
    <col min="8192" max="8192" width="15.5" style="6" customWidth="1"/>
    <col min="8193" max="8193" width="26.75" style="6" customWidth="1"/>
    <col min="8194" max="8194" width="22.25" style="6" customWidth="1"/>
    <col min="8195" max="8443" width="9" style="6"/>
    <col min="8444" max="8444" width="4.75" style="6" bestFit="1" customWidth="1"/>
    <col min="8445" max="8445" width="7.75" style="6" bestFit="1" customWidth="1"/>
    <col min="8446" max="8446" width="25.125" style="6" customWidth="1"/>
    <col min="8447" max="8447" width="23.25" style="6" customWidth="1"/>
    <col min="8448" max="8448" width="15.5" style="6" customWidth="1"/>
    <col min="8449" max="8449" width="26.75" style="6" customWidth="1"/>
    <col min="8450" max="8450" width="22.25" style="6" customWidth="1"/>
    <col min="8451" max="8699" width="9" style="6"/>
    <col min="8700" max="8700" width="4.75" style="6" bestFit="1" customWidth="1"/>
    <col min="8701" max="8701" width="7.75" style="6" bestFit="1" customWidth="1"/>
    <col min="8702" max="8702" width="25.125" style="6" customWidth="1"/>
    <col min="8703" max="8703" width="23.25" style="6" customWidth="1"/>
    <col min="8704" max="8704" width="15.5" style="6" customWidth="1"/>
    <col min="8705" max="8705" width="26.75" style="6" customWidth="1"/>
    <col min="8706" max="8706" width="22.25" style="6" customWidth="1"/>
    <col min="8707" max="8955" width="9" style="6"/>
    <col min="8956" max="8956" width="4.75" style="6" bestFit="1" customWidth="1"/>
    <col min="8957" max="8957" width="7.75" style="6" bestFit="1" customWidth="1"/>
    <col min="8958" max="8958" width="25.125" style="6" customWidth="1"/>
    <col min="8959" max="8959" width="23.25" style="6" customWidth="1"/>
    <col min="8960" max="8960" width="15.5" style="6" customWidth="1"/>
    <col min="8961" max="8961" width="26.75" style="6" customWidth="1"/>
    <col min="8962" max="8962" width="22.25" style="6" customWidth="1"/>
    <col min="8963" max="9211" width="9" style="6"/>
    <col min="9212" max="9212" width="4.75" style="6" bestFit="1" customWidth="1"/>
    <col min="9213" max="9213" width="7.75" style="6" bestFit="1" customWidth="1"/>
    <col min="9214" max="9214" width="25.125" style="6" customWidth="1"/>
    <col min="9215" max="9215" width="23.25" style="6" customWidth="1"/>
    <col min="9216" max="9216" width="15.5" style="6" customWidth="1"/>
    <col min="9217" max="9217" width="26.75" style="6" customWidth="1"/>
    <col min="9218" max="9218" width="22.25" style="6" customWidth="1"/>
    <col min="9219" max="9467" width="9" style="6"/>
    <col min="9468" max="9468" width="4.75" style="6" bestFit="1" customWidth="1"/>
    <col min="9469" max="9469" width="7.75" style="6" bestFit="1" customWidth="1"/>
    <col min="9470" max="9470" width="25.125" style="6" customWidth="1"/>
    <col min="9471" max="9471" width="23.25" style="6" customWidth="1"/>
    <col min="9472" max="9472" width="15.5" style="6" customWidth="1"/>
    <col min="9473" max="9473" width="26.75" style="6" customWidth="1"/>
    <col min="9474" max="9474" width="22.25" style="6" customWidth="1"/>
    <col min="9475" max="9723" width="9" style="6"/>
    <col min="9724" max="9724" width="4.75" style="6" bestFit="1" customWidth="1"/>
    <col min="9725" max="9725" width="7.75" style="6" bestFit="1" customWidth="1"/>
    <col min="9726" max="9726" width="25.125" style="6" customWidth="1"/>
    <col min="9727" max="9727" width="23.25" style="6" customWidth="1"/>
    <col min="9728" max="9728" width="15.5" style="6" customWidth="1"/>
    <col min="9729" max="9729" width="26.75" style="6" customWidth="1"/>
    <col min="9730" max="9730" width="22.25" style="6" customWidth="1"/>
    <col min="9731" max="9979" width="9" style="6"/>
    <col min="9980" max="9980" width="4.75" style="6" bestFit="1" customWidth="1"/>
    <col min="9981" max="9981" width="7.75" style="6" bestFit="1" customWidth="1"/>
    <col min="9982" max="9982" width="25.125" style="6" customWidth="1"/>
    <col min="9983" max="9983" width="23.25" style="6" customWidth="1"/>
    <col min="9984" max="9984" width="15.5" style="6" customWidth="1"/>
    <col min="9985" max="9985" width="26.75" style="6" customWidth="1"/>
    <col min="9986" max="9986" width="22.25" style="6" customWidth="1"/>
    <col min="9987" max="10235" width="9" style="6"/>
    <col min="10236" max="10236" width="4.75" style="6" bestFit="1" customWidth="1"/>
    <col min="10237" max="10237" width="7.75" style="6" bestFit="1" customWidth="1"/>
    <col min="10238" max="10238" width="25.125" style="6" customWidth="1"/>
    <col min="10239" max="10239" width="23.25" style="6" customWidth="1"/>
    <col min="10240" max="10240" width="15.5" style="6" customWidth="1"/>
    <col min="10241" max="10241" width="26.75" style="6" customWidth="1"/>
    <col min="10242" max="10242" width="22.25" style="6" customWidth="1"/>
    <col min="10243" max="10491" width="9" style="6"/>
    <col min="10492" max="10492" width="4.75" style="6" bestFit="1" customWidth="1"/>
    <col min="10493" max="10493" width="7.75" style="6" bestFit="1" customWidth="1"/>
    <col min="10494" max="10494" width="25.125" style="6" customWidth="1"/>
    <col min="10495" max="10495" width="23.25" style="6" customWidth="1"/>
    <col min="10496" max="10496" width="15.5" style="6" customWidth="1"/>
    <col min="10497" max="10497" width="26.75" style="6" customWidth="1"/>
    <col min="10498" max="10498" width="22.25" style="6" customWidth="1"/>
    <col min="10499" max="10747" width="9" style="6"/>
    <col min="10748" max="10748" width="4.75" style="6" bestFit="1" customWidth="1"/>
    <col min="10749" max="10749" width="7.75" style="6" bestFit="1" customWidth="1"/>
    <col min="10750" max="10750" width="25.125" style="6" customWidth="1"/>
    <col min="10751" max="10751" width="23.25" style="6" customWidth="1"/>
    <col min="10752" max="10752" width="15.5" style="6" customWidth="1"/>
    <col min="10753" max="10753" width="26.75" style="6" customWidth="1"/>
    <col min="10754" max="10754" width="22.25" style="6" customWidth="1"/>
    <col min="10755" max="11003" width="9" style="6"/>
    <col min="11004" max="11004" width="4.75" style="6" bestFit="1" customWidth="1"/>
    <col min="11005" max="11005" width="7.75" style="6" bestFit="1" customWidth="1"/>
    <col min="11006" max="11006" width="25.125" style="6" customWidth="1"/>
    <col min="11007" max="11007" width="23.25" style="6" customWidth="1"/>
    <col min="11008" max="11008" width="15.5" style="6" customWidth="1"/>
    <col min="11009" max="11009" width="26.75" style="6" customWidth="1"/>
    <col min="11010" max="11010" width="22.25" style="6" customWidth="1"/>
    <col min="11011" max="11259" width="9" style="6"/>
    <col min="11260" max="11260" width="4.75" style="6" bestFit="1" customWidth="1"/>
    <col min="11261" max="11261" width="7.75" style="6" bestFit="1" customWidth="1"/>
    <col min="11262" max="11262" width="25.125" style="6" customWidth="1"/>
    <col min="11263" max="11263" width="23.25" style="6" customWidth="1"/>
    <col min="11264" max="11264" width="15.5" style="6" customWidth="1"/>
    <col min="11265" max="11265" width="26.75" style="6" customWidth="1"/>
    <col min="11266" max="11266" width="22.25" style="6" customWidth="1"/>
    <col min="11267" max="11515" width="9" style="6"/>
    <col min="11516" max="11516" width="4.75" style="6" bestFit="1" customWidth="1"/>
    <col min="11517" max="11517" width="7.75" style="6" bestFit="1" customWidth="1"/>
    <col min="11518" max="11518" width="25.125" style="6" customWidth="1"/>
    <col min="11519" max="11519" width="23.25" style="6" customWidth="1"/>
    <col min="11520" max="11520" width="15.5" style="6" customWidth="1"/>
    <col min="11521" max="11521" width="26.75" style="6" customWidth="1"/>
    <col min="11522" max="11522" width="22.25" style="6" customWidth="1"/>
    <col min="11523" max="11771" width="9" style="6"/>
    <col min="11772" max="11772" width="4.75" style="6" bestFit="1" customWidth="1"/>
    <col min="11773" max="11773" width="7.75" style="6" bestFit="1" customWidth="1"/>
    <col min="11774" max="11774" width="25.125" style="6" customWidth="1"/>
    <col min="11775" max="11775" width="23.25" style="6" customWidth="1"/>
    <col min="11776" max="11776" width="15.5" style="6" customWidth="1"/>
    <col min="11777" max="11777" width="26.75" style="6" customWidth="1"/>
    <col min="11778" max="11778" width="22.25" style="6" customWidth="1"/>
    <col min="11779" max="12027" width="9" style="6"/>
    <col min="12028" max="12028" width="4.75" style="6" bestFit="1" customWidth="1"/>
    <col min="12029" max="12029" width="7.75" style="6" bestFit="1" customWidth="1"/>
    <col min="12030" max="12030" width="25.125" style="6" customWidth="1"/>
    <col min="12031" max="12031" width="23.25" style="6" customWidth="1"/>
    <col min="12032" max="12032" width="15.5" style="6" customWidth="1"/>
    <col min="12033" max="12033" width="26.75" style="6" customWidth="1"/>
    <col min="12034" max="12034" width="22.25" style="6" customWidth="1"/>
    <col min="12035" max="12283" width="9" style="6"/>
    <col min="12284" max="12284" width="4.75" style="6" bestFit="1" customWidth="1"/>
    <col min="12285" max="12285" width="7.75" style="6" bestFit="1" customWidth="1"/>
    <col min="12286" max="12286" width="25.125" style="6" customWidth="1"/>
    <col min="12287" max="12287" width="23.25" style="6" customWidth="1"/>
    <col min="12288" max="12288" width="15.5" style="6" customWidth="1"/>
    <col min="12289" max="12289" width="26.75" style="6" customWidth="1"/>
    <col min="12290" max="12290" width="22.25" style="6" customWidth="1"/>
    <col min="12291" max="12539" width="9" style="6"/>
    <col min="12540" max="12540" width="4.75" style="6" bestFit="1" customWidth="1"/>
    <col min="12541" max="12541" width="7.75" style="6" bestFit="1" customWidth="1"/>
    <col min="12542" max="12542" width="25.125" style="6" customWidth="1"/>
    <col min="12543" max="12543" width="23.25" style="6" customWidth="1"/>
    <col min="12544" max="12544" width="15.5" style="6" customWidth="1"/>
    <col min="12545" max="12545" width="26.75" style="6" customWidth="1"/>
    <col min="12546" max="12546" width="22.25" style="6" customWidth="1"/>
    <col min="12547" max="12795" width="9" style="6"/>
    <col min="12796" max="12796" width="4.75" style="6" bestFit="1" customWidth="1"/>
    <col min="12797" max="12797" width="7.75" style="6" bestFit="1" customWidth="1"/>
    <col min="12798" max="12798" width="25.125" style="6" customWidth="1"/>
    <col min="12799" max="12799" width="23.25" style="6" customWidth="1"/>
    <col min="12800" max="12800" width="15.5" style="6" customWidth="1"/>
    <col min="12801" max="12801" width="26.75" style="6" customWidth="1"/>
    <col min="12802" max="12802" width="22.25" style="6" customWidth="1"/>
    <col min="12803" max="13051" width="9" style="6"/>
    <col min="13052" max="13052" width="4.75" style="6" bestFit="1" customWidth="1"/>
    <col min="13053" max="13053" width="7.75" style="6" bestFit="1" customWidth="1"/>
    <col min="13054" max="13054" width="25.125" style="6" customWidth="1"/>
    <col min="13055" max="13055" width="23.25" style="6" customWidth="1"/>
    <col min="13056" max="13056" width="15.5" style="6" customWidth="1"/>
    <col min="13057" max="13057" width="26.75" style="6" customWidth="1"/>
    <col min="13058" max="13058" width="22.25" style="6" customWidth="1"/>
    <col min="13059" max="13307" width="9" style="6"/>
    <col min="13308" max="13308" width="4.75" style="6" bestFit="1" customWidth="1"/>
    <col min="13309" max="13309" width="7.75" style="6" bestFit="1" customWidth="1"/>
    <col min="13310" max="13310" width="25.125" style="6" customWidth="1"/>
    <col min="13311" max="13311" width="23.25" style="6" customWidth="1"/>
    <col min="13312" max="13312" width="15.5" style="6" customWidth="1"/>
    <col min="13313" max="13313" width="26.75" style="6" customWidth="1"/>
    <col min="13314" max="13314" width="22.25" style="6" customWidth="1"/>
    <col min="13315" max="13563" width="9" style="6"/>
    <col min="13564" max="13564" width="4.75" style="6" bestFit="1" customWidth="1"/>
    <col min="13565" max="13565" width="7.75" style="6" bestFit="1" customWidth="1"/>
    <col min="13566" max="13566" width="25.125" style="6" customWidth="1"/>
    <col min="13567" max="13567" width="23.25" style="6" customWidth="1"/>
    <col min="13568" max="13568" width="15.5" style="6" customWidth="1"/>
    <col min="13569" max="13569" width="26.75" style="6" customWidth="1"/>
    <col min="13570" max="13570" width="22.25" style="6" customWidth="1"/>
    <col min="13571" max="13819" width="9" style="6"/>
    <col min="13820" max="13820" width="4.75" style="6" bestFit="1" customWidth="1"/>
    <col min="13821" max="13821" width="7.75" style="6" bestFit="1" customWidth="1"/>
    <col min="13822" max="13822" width="25.125" style="6" customWidth="1"/>
    <col min="13823" max="13823" width="23.25" style="6" customWidth="1"/>
    <col min="13824" max="13824" width="15.5" style="6" customWidth="1"/>
    <col min="13825" max="13825" width="26.75" style="6" customWidth="1"/>
    <col min="13826" max="13826" width="22.25" style="6" customWidth="1"/>
    <col min="13827" max="14075" width="9" style="6"/>
    <col min="14076" max="14076" width="4.75" style="6" bestFit="1" customWidth="1"/>
    <col min="14077" max="14077" width="7.75" style="6" bestFit="1" customWidth="1"/>
    <col min="14078" max="14078" width="25.125" style="6" customWidth="1"/>
    <col min="14079" max="14079" width="23.25" style="6" customWidth="1"/>
    <col min="14080" max="14080" width="15.5" style="6" customWidth="1"/>
    <col min="14081" max="14081" width="26.75" style="6" customWidth="1"/>
    <col min="14082" max="14082" width="22.25" style="6" customWidth="1"/>
    <col min="14083" max="14331" width="9" style="6"/>
    <col min="14332" max="14332" width="4.75" style="6" bestFit="1" customWidth="1"/>
    <col min="14333" max="14333" width="7.75" style="6" bestFit="1" customWidth="1"/>
    <col min="14334" max="14334" width="25.125" style="6" customWidth="1"/>
    <col min="14335" max="14335" width="23.25" style="6" customWidth="1"/>
    <col min="14336" max="14336" width="15.5" style="6" customWidth="1"/>
    <col min="14337" max="14337" width="26.75" style="6" customWidth="1"/>
    <col min="14338" max="14338" width="22.25" style="6" customWidth="1"/>
    <col min="14339" max="14587" width="9" style="6"/>
    <col min="14588" max="14588" width="4.75" style="6" bestFit="1" customWidth="1"/>
    <col min="14589" max="14589" width="7.75" style="6" bestFit="1" customWidth="1"/>
    <col min="14590" max="14590" width="25.125" style="6" customWidth="1"/>
    <col min="14591" max="14591" width="23.25" style="6" customWidth="1"/>
    <col min="14592" max="14592" width="15.5" style="6" customWidth="1"/>
    <col min="14593" max="14593" width="26.75" style="6" customWidth="1"/>
    <col min="14594" max="14594" width="22.25" style="6" customWidth="1"/>
    <col min="14595" max="14843" width="9" style="6"/>
    <col min="14844" max="14844" width="4.75" style="6" bestFit="1" customWidth="1"/>
    <col min="14845" max="14845" width="7.75" style="6" bestFit="1" customWidth="1"/>
    <col min="14846" max="14846" width="25.125" style="6" customWidth="1"/>
    <col min="14847" max="14847" width="23.25" style="6" customWidth="1"/>
    <col min="14848" max="14848" width="15.5" style="6" customWidth="1"/>
    <col min="14849" max="14849" width="26.75" style="6" customWidth="1"/>
    <col min="14850" max="14850" width="22.25" style="6" customWidth="1"/>
    <col min="14851" max="15099" width="9" style="6"/>
    <col min="15100" max="15100" width="4.75" style="6" bestFit="1" customWidth="1"/>
    <col min="15101" max="15101" width="7.75" style="6" bestFit="1" customWidth="1"/>
    <col min="15102" max="15102" width="25.125" style="6" customWidth="1"/>
    <col min="15103" max="15103" width="23.25" style="6" customWidth="1"/>
    <col min="15104" max="15104" width="15.5" style="6" customWidth="1"/>
    <col min="15105" max="15105" width="26.75" style="6" customWidth="1"/>
    <col min="15106" max="15106" width="22.25" style="6" customWidth="1"/>
    <col min="15107" max="15355" width="9" style="6"/>
    <col min="15356" max="15356" width="4.75" style="6" bestFit="1" customWidth="1"/>
    <col min="15357" max="15357" width="7.75" style="6" bestFit="1" customWidth="1"/>
    <col min="15358" max="15358" width="25.125" style="6" customWidth="1"/>
    <col min="15359" max="15359" width="23.25" style="6" customWidth="1"/>
    <col min="15360" max="15360" width="15.5" style="6" customWidth="1"/>
    <col min="15361" max="15361" width="26.75" style="6" customWidth="1"/>
    <col min="15362" max="15362" width="22.25" style="6" customWidth="1"/>
    <col min="15363" max="15611" width="9" style="6"/>
    <col min="15612" max="15612" width="4.75" style="6" bestFit="1" customWidth="1"/>
    <col min="15613" max="15613" width="7.75" style="6" bestFit="1" customWidth="1"/>
    <col min="15614" max="15614" width="25.125" style="6" customWidth="1"/>
    <col min="15615" max="15615" width="23.25" style="6" customWidth="1"/>
    <col min="15616" max="15616" width="15.5" style="6" customWidth="1"/>
    <col min="15617" max="15617" width="26.75" style="6" customWidth="1"/>
    <col min="15618" max="15618" width="22.25" style="6" customWidth="1"/>
    <col min="15619" max="15867" width="9" style="6"/>
    <col min="15868" max="15868" width="4.75" style="6" bestFit="1" customWidth="1"/>
    <col min="15869" max="15869" width="7.75" style="6" bestFit="1" customWidth="1"/>
    <col min="15870" max="15870" width="25.125" style="6" customWidth="1"/>
    <col min="15871" max="15871" width="23.25" style="6" customWidth="1"/>
    <col min="15872" max="15872" width="15.5" style="6" customWidth="1"/>
    <col min="15873" max="15873" width="26.75" style="6" customWidth="1"/>
    <col min="15874" max="15874" width="22.25" style="6" customWidth="1"/>
    <col min="15875" max="16123" width="9" style="6"/>
    <col min="16124" max="16124" width="4.75" style="6" bestFit="1" customWidth="1"/>
    <col min="16125" max="16125" width="7.75" style="6" bestFit="1" customWidth="1"/>
    <col min="16126" max="16126" width="25.125" style="6" customWidth="1"/>
    <col min="16127" max="16127" width="23.25" style="6" customWidth="1"/>
    <col min="16128" max="16128" width="15.5" style="6" customWidth="1"/>
    <col min="16129" max="16129" width="26.75" style="6" customWidth="1"/>
    <col min="16130" max="16130" width="22.25" style="6" customWidth="1"/>
    <col min="16131" max="16384" width="9" style="6"/>
  </cols>
  <sheetData>
    <row r="1" spans="1:2" s="3" customFormat="1" ht="24.95" customHeight="1" thickTop="1" x14ac:dyDescent="0.15">
      <c r="A1" s="1"/>
      <c r="B1" s="2" t="s">
        <v>25</v>
      </c>
    </row>
    <row r="2" spans="1:2" ht="30" customHeight="1" x14ac:dyDescent="0.15">
      <c r="A2" s="4">
        <v>1</v>
      </c>
      <c r="B2" s="5">
        <v>8480</v>
      </c>
    </row>
    <row r="3" spans="1:2" ht="30" customHeight="1" x14ac:dyDescent="0.15">
      <c r="A3" s="4">
        <v>2</v>
      </c>
      <c r="B3" s="5">
        <v>9560</v>
      </c>
    </row>
    <row r="4" spans="1:2" ht="30" customHeight="1" x14ac:dyDescent="0.15">
      <c r="A4" s="4">
        <v>3</v>
      </c>
      <c r="B4" s="5">
        <v>10000</v>
      </c>
    </row>
    <row r="5" spans="1:2" ht="30" customHeight="1" x14ac:dyDescent="0.15">
      <c r="A5" s="4">
        <v>4</v>
      </c>
      <c r="B5" s="5">
        <v>10300</v>
      </c>
    </row>
    <row r="6" spans="1:2" ht="30" customHeight="1" x14ac:dyDescent="0.15">
      <c r="A6" s="4">
        <v>5</v>
      </c>
      <c r="B6" s="5">
        <v>10590</v>
      </c>
    </row>
    <row r="7" spans="1:2" ht="30" customHeight="1" x14ac:dyDescent="0.15">
      <c r="A7" s="4">
        <v>6</v>
      </c>
      <c r="B7" s="5">
        <v>10780</v>
      </c>
    </row>
    <row r="8" spans="1:2" ht="24.95" customHeight="1" x14ac:dyDescent="0.15">
      <c r="A8" s="4">
        <v>7</v>
      </c>
      <c r="B8" s="5">
        <v>10980</v>
      </c>
    </row>
    <row r="9" spans="1:2" ht="24.95" customHeight="1" x14ac:dyDescent="0.15">
      <c r="A9" s="4">
        <v>8</v>
      </c>
      <c r="B9" s="5">
        <v>11180</v>
      </c>
    </row>
    <row r="10" spans="1:2" ht="24.95" customHeight="1" x14ac:dyDescent="0.15">
      <c r="A10" s="4">
        <v>9</v>
      </c>
      <c r="B10" s="5">
        <v>11380</v>
      </c>
    </row>
    <row r="11" spans="1:2" ht="24.95" customHeight="1" x14ac:dyDescent="0.15">
      <c r="A11" s="4">
        <v>10</v>
      </c>
      <c r="B11" s="5">
        <v>11580</v>
      </c>
    </row>
    <row r="12" spans="1:2" ht="24.95" customHeight="1" x14ac:dyDescent="0.15">
      <c r="A12" s="4">
        <v>11</v>
      </c>
      <c r="B12" s="5">
        <v>11780</v>
      </c>
    </row>
    <row r="13" spans="1:2" ht="24.95" customHeight="1" x14ac:dyDescent="0.15">
      <c r="A13" s="4">
        <v>12</v>
      </c>
      <c r="B13" s="5">
        <v>11980</v>
      </c>
    </row>
    <row r="14" spans="1:2" ht="24.95" customHeight="1" x14ac:dyDescent="0.15">
      <c r="A14" s="4">
        <v>13</v>
      </c>
      <c r="B14" s="5">
        <v>12180</v>
      </c>
    </row>
    <row r="15" spans="1:2" ht="24.95" customHeight="1" x14ac:dyDescent="0.15">
      <c r="A15" s="4">
        <v>14</v>
      </c>
      <c r="B15" s="5">
        <v>12380</v>
      </c>
    </row>
    <row r="16" spans="1:2" ht="24.95" customHeight="1" thickBot="1" x14ac:dyDescent="0.2">
      <c r="A16" s="4">
        <v>15</v>
      </c>
      <c r="B16" s="7">
        <v>12580</v>
      </c>
    </row>
    <row r="17" ht="21.75" thickTop="1" x14ac:dyDescent="0.15"/>
  </sheetData>
  <phoneticPr fontId="1"/>
  <pageMargins left="0.78740157480314965" right="0.27559055118110237" top="0.98425196850393704" bottom="0.98425196850393704" header="0.51181102362204722" footer="0.51181102362204722"/>
  <pageSetup paperSize="9" orientation="landscape" r:id="rId1"/>
  <headerFooter alignWithMargins="0">
    <oddHeader>&amp;C授業料免除基準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授業料免除適格判定表</vt:lpstr>
      <vt:lpstr>家計基準額表</vt:lpstr>
      <vt:lpstr>基準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生活支援G(経済支援2)</cp:lastModifiedBy>
  <cp:lastPrinted>2025-10-22T01:44:23Z</cp:lastPrinted>
  <dcterms:created xsi:type="dcterms:W3CDTF">2023-01-05T08:26:31Z</dcterms:created>
  <dcterms:modified xsi:type="dcterms:W3CDTF">2025-11-21T08:47:22Z</dcterms:modified>
</cp:coreProperties>
</file>